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30" windowWidth="9420" windowHeight="4500" tabRatio="627" activeTab="2"/>
  </bookViews>
  <sheets>
    <sheet name="FIN.PL.2017" sheetId="1" r:id="rId1"/>
    <sheet name="FIN.PL.2017 -I Izmjene" sheetId="2" r:id="rId2"/>
    <sheet name="FIN.PL.2017 -II Izmjene (2)" sheetId="3" r:id="rId3"/>
  </sheets>
  <definedNames/>
  <calcPr fullCalcOnLoad="1"/>
</workbook>
</file>

<file path=xl/sharedStrings.xml><?xml version="1.0" encoding="utf-8"?>
<sst xmlns="http://schemas.openxmlformats.org/spreadsheetml/2006/main" count="1072" uniqueCount="166">
  <si>
    <t>KONTO</t>
  </si>
  <si>
    <t>OPIS</t>
  </si>
  <si>
    <t>PRIHODI:</t>
  </si>
  <si>
    <t>RASHODI:</t>
  </si>
  <si>
    <t>Plaće</t>
  </si>
  <si>
    <t>Ostali rashodi za zaposlene</t>
  </si>
  <si>
    <t>Doprinosi na plaće</t>
  </si>
  <si>
    <t xml:space="preserve"> Naknade troškova zaposlenima</t>
  </si>
  <si>
    <t>Ostali nespomenuti rashodi poslovanja</t>
  </si>
  <si>
    <t>PROCJENA 2005.</t>
  </si>
  <si>
    <t>PROCJENA 2006.</t>
  </si>
  <si>
    <t xml:space="preserve">                           OPIS</t>
  </si>
  <si>
    <t>Prih.za financiranje rashoda poslovanja</t>
  </si>
  <si>
    <t>Naknade troškova zaposlenima</t>
  </si>
  <si>
    <t>Rashodi za materijal i energiju</t>
  </si>
  <si>
    <t>Rashodi za usluge</t>
  </si>
  <si>
    <t>Ostali financijski rashodi</t>
  </si>
  <si>
    <t xml:space="preserve">PLANIRANO  </t>
  </si>
  <si>
    <t xml:space="preserve">UKUPNO PRIHODI ( 6 ): </t>
  </si>
  <si>
    <t>UKUPNO RASHODI ( 3 ):</t>
  </si>
  <si>
    <t>UKUPNO PRIHODI ( 6 ):</t>
  </si>
  <si>
    <t>PLANIRANO</t>
  </si>
  <si>
    <t>Naknade troškova osobama izvan rad.odnosa</t>
  </si>
  <si>
    <t>Prihodi od pruženih usluga</t>
  </si>
  <si>
    <t>UKUPNO RASHODI ( 3 + 4 ) :</t>
  </si>
  <si>
    <t>Plaće-za pomoćnika</t>
  </si>
  <si>
    <t>Doprinosi na plaće-za pomoćnika</t>
  </si>
  <si>
    <t>Naknade troškova zaposlenima-za plaće</t>
  </si>
  <si>
    <t>UKUPNO RASHODI ( 3  ):</t>
  </si>
  <si>
    <t>Pomoći prorač.korisnicima iz proračuna koji im nije nadležan</t>
  </si>
  <si>
    <t>Prih.od sufinancir.cijene usl.-od roditelja</t>
  </si>
  <si>
    <t xml:space="preserve">Plaće </t>
  </si>
  <si>
    <t xml:space="preserve">Rashodi za usluge </t>
  </si>
  <si>
    <t>UKUPNO RASHOD ( 3 ) :</t>
  </si>
  <si>
    <t>Prihodi od nefinancijske imovine</t>
  </si>
  <si>
    <t>Pomoći prorač.korisnicima iz proračuna koji im nije nadležan-za pomoćnika  u nastavi</t>
  </si>
  <si>
    <t>str. 3</t>
  </si>
  <si>
    <t>Predsjednik O ŠO:</t>
  </si>
  <si>
    <t xml:space="preserve"> __________________</t>
  </si>
  <si>
    <t>Alda Šlender</t>
  </si>
  <si>
    <t xml:space="preserve"> FINANCIJSKI PLAN OSNOVNE ŠKOLE SUPETAR ZA 2017.GODINU </t>
  </si>
  <si>
    <t>OPĆI PRIHODI I PRIMICI</t>
  </si>
  <si>
    <t xml:space="preserve">Projekt Učimo zajedno II </t>
  </si>
  <si>
    <t>POMOĆI EU</t>
  </si>
  <si>
    <t>OPĆI PRIHODI I PRIMICI - ŽSD JLS</t>
  </si>
  <si>
    <t>POMOĆI PRORAČUNSKIM KORISNICIMA SDŽ - GRAD</t>
  </si>
  <si>
    <t xml:space="preserve"> Naknade troškova zaposlenima-za pomoćnika</t>
  </si>
  <si>
    <t>Prihodi od financijske imovine</t>
  </si>
  <si>
    <t>Naknade troškova osobama izvan radnog odnosa</t>
  </si>
  <si>
    <t>Izvor 1.1.</t>
  </si>
  <si>
    <t>Izvor 5.3.</t>
  </si>
  <si>
    <t>Izvor 5.4.</t>
  </si>
  <si>
    <t>Izvor 3.2.</t>
  </si>
  <si>
    <t>Vlastiti prihodi proračunskih korisnika</t>
  </si>
  <si>
    <t xml:space="preserve">Izvor 4.4. </t>
  </si>
  <si>
    <t>Prihodi za posebne namjene - DECENTRALIZACIJA</t>
  </si>
  <si>
    <t>PRORAČUN JLP  (  SPLITSKO DALMATINSKA ŽUPANIJA )</t>
  </si>
  <si>
    <t>Izvor 4.3.</t>
  </si>
  <si>
    <t xml:space="preserve">Prih.za financiranje prehrane učenika </t>
  </si>
  <si>
    <t>Prihodi za posebne namjene  - Projekt Prehrana djece u osnovnim školama</t>
  </si>
  <si>
    <t>DRŽAVNI PRORAČUN ( MINISTARSTVO  ZNANOSTI,OBRAZOVANJA I SPORTA)</t>
  </si>
  <si>
    <t xml:space="preserve">Pomoći proračunskim korisnicima SDŽ - Sredstva iz Državnog proračuna </t>
  </si>
  <si>
    <t>Izvor 4.8.</t>
  </si>
  <si>
    <t>str. 4</t>
  </si>
  <si>
    <t xml:space="preserve">Izvor 5.4. </t>
  </si>
  <si>
    <t>Pomoći proračunskim korisnicima SDŽ -od Agencije za ŽSV</t>
  </si>
  <si>
    <t>str. 2</t>
  </si>
  <si>
    <t>Prihodi za posebne namjene proračunskih korisnika-školska kuhinja,učenici,osiguranje</t>
  </si>
  <si>
    <t xml:space="preserve">str.5 </t>
  </si>
  <si>
    <t>UKUPNO RASHOD ( 4 ):</t>
  </si>
  <si>
    <t>Izvor 7.2</t>
  </si>
  <si>
    <t>Prihodi po posebnim propisima</t>
  </si>
  <si>
    <t>Knjige,umjetnička djela i ostale izložbene vrijednosti</t>
  </si>
  <si>
    <t>Prihodi za posebne namjene proračunskih korisnika-Nabava opreme od učenika</t>
  </si>
  <si>
    <t>Prihodi od prodaje nefinancijske imovine prorač.korisnika-Nabava opreme od prodaje stanova</t>
  </si>
  <si>
    <t>Prihodi od prodaje građevinskih objekata</t>
  </si>
  <si>
    <t>Pomoćnik u nastavi ( ŽSD-JLS i GRAD )</t>
  </si>
  <si>
    <t>Pomoći proračunskim korisnicima SDŽ -Za produženi boravak (Nerežišća i Supetar)</t>
  </si>
  <si>
    <t>Prihodi za posebne namjene proračunskih korisnika-Za produženi boravak(Nerežišća i Supetar)</t>
  </si>
  <si>
    <t>Pomoći prorač.korisnicima iz proračuna koji im nije nadležan(Općina Nerežišća i Grad Supetar)</t>
  </si>
  <si>
    <t>Klasa: 400-02/16-01/7</t>
  </si>
  <si>
    <t>Urbroj: 2104-31-08-16-1</t>
  </si>
  <si>
    <t>Supetar, 28.12.2016.</t>
  </si>
  <si>
    <t>PROMJENA/+ili-</t>
  </si>
  <si>
    <t>NOVI IZNOS</t>
  </si>
  <si>
    <t>Pomoći proračunskim korisnicima SDŽ -od Hrvatskog zavoda za zapošljavanje</t>
  </si>
  <si>
    <t>Urbroj: 2104-31-08-17-1</t>
  </si>
  <si>
    <t>Rashodi za usluge(str.osposob.bez RO)</t>
  </si>
  <si>
    <t>Pomoći od izvanproračunskih korisnika</t>
  </si>
  <si>
    <t>Rashodi za usluge-pravno zastupanje</t>
  </si>
  <si>
    <t>Rashodi za materijal i energiju-prehrana</t>
  </si>
  <si>
    <t>Rashodi za mater.i energiju-š.k. Prehrana</t>
  </si>
  <si>
    <t>Rashodi za usluge-uređenje objekata i nab.opreme</t>
  </si>
  <si>
    <t>Postrojenja i oprema-uređenje objekata i nab.opreme</t>
  </si>
  <si>
    <t>Postrojenja i oprema-š.k.-uređ.objek.i nab.opreme</t>
  </si>
  <si>
    <t>Rashodi za usluge-š.k.-uređ.objekata i nab.opreme</t>
  </si>
  <si>
    <t>Nakn.trošk.osob.izvan RO- učen.-rashodi djelatnosti</t>
  </si>
  <si>
    <t>Knjige,unj.dj.i ost.izl.vrijed.-učen.-uređ.objek.i nab.opreme</t>
  </si>
  <si>
    <t>Raspored viška prihoda:-vlastiti-</t>
  </si>
  <si>
    <t>Raspored viška prihoda:-posebne namjene-produž.boravak -roditelj-</t>
  </si>
  <si>
    <t>Raspored viška prihoda:--posebne namjene-šk.kuhinja i učenici-</t>
  </si>
  <si>
    <t>Ostali nespom.rash.poslov.-učen.-rashodi djelatnosti</t>
  </si>
  <si>
    <t>Raspored viška prihoda:-donacije-Lijepa naša,ostalo</t>
  </si>
  <si>
    <t>Rashodi za mater.i energiju-L.P.-rashodi djelatnosti</t>
  </si>
  <si>
    <t>Naknade troškova zaposlenima-LN.-rashodi djelatnosti</t>
  </si>
  <si>
    <t>Rashodi za usluge-L.N.-rashodi djelatnosti</t>
  </si>
  <si>
    <t>Ostali nespom.rash.poslov.-L.N.-rashodi djelatnosti</t>
  </si>
  <si>
    <t>Postrojenja i oprema-ostalo-uređ.objek.i nab.opreme</t>
  </si>
  <si>
    <t>Rash.za mater.i energ.-ostalo.-uređ.objek.i nab.opr.</t>
  </si>
  <si>
    <t>Raspored viška prihoda ukupno:</t>
  </si>
  <si>
    <t>Raspored viška prihoda:-od prod.nefin.imov.</t>
  </si>
  <si>
    <t>Postrojenja i oprema--uređ.objek.i nab.opreme</t>
  </si>
  <si>
    <t>Rashodi za mater.i energiju-Agencija-rashodi djelatnosti</t>
  </si>
  <si>
    <t>Rashodi za usluge-Agencija-rashodi djelatnosti</t>
  </si>
  <si>
    <t>Nakn.trošk.osob.izvan RO- Agencija-rashodi djelatnosti</t>
  </si>
  <si>
    <t>Ostali nespom.rash.poslov.-Agencija-rashodi djelatnosti</t>
  </si>
  <si>
    <t>Rashodi za usluge-OŠ.-rashodi djelatnosti</t>
  </si>
  <si>
    <t>Ostali nespom.rash.poslov.-OŠ-rashodi djelatnosti</t>
  </si>
  <si>
    <t>Raspored viška prihoda:pomoći proačunskim korisnicima-Agencija,OŠ Spinut</t>
  </si>
  <si>
    <t>str.6</t>
  </si>
  <si>
    <t xml:space="preserve"> FINANCIJSKI PLAN OSNOVNE ŠKOLE SUPETAR ZA 2017.GODINU - 1. Izmjene i dopune</t>
  </si>
  <si>
    <t>Rashodi za materijal i energiju-rashodi djelatnosti</t>
  </si>
  <si>
    <t>Predsjednica ŠO:</t>
  </si>
  <si>
    <t>Ivelić Dijana</t>
  </si>
  <si>
    <t>Klasa: 400-02/17-01/1</t>
  </si>
  <si>
    <t>Supetar, 26.05. 2017.</t>
  </si>
  <si>
    <t>POMOĆI PRORAČUNSKIM KORISNICIMA SDŽ - GRAD,Općina Nerežišća,Općina Sutivan</t>
  </si>
  <si>
    <t>Ostale naknade građanima i kućan.iz proračuna</t>
  </si>
  <si>
    <t>SVEUKUPNO PRIHODI :</t>
  </si>
  <si>
    <t xml:space="preserve"> FINANCIJSKI PLAN OSNOVNE ŠKOLE SUPETAR ZA 2017.GODINU - 2. Izmjene i dopune</t>
  </si>
  <si>
    <t>Pomoći proračunskim korisnicima SDŽ -od Agencije za ŽSV,Mentorstvo,prijevoz učenika- roditelj</t>
  </si>
  <si>
    <t xml:space="preserve">SVEUKUPNO RASHODI : </t>
  </si>
  <si>
    <t>Prihodi za posebne namjene - Nabava školskih knjiga za učenike</t>
  </si>
  <si>
    <t>Prih.za financiranje školskih knjiga za učenike</t>
  </si>
  <si>
    <t>Naknade građanima i kućanst. na temelju osiguranja i druge naknade</t>
  </si>
  <si>
    <t>Natjecanja,manifestacije i ostalo</t>
  </si>
  <si>
    <t>Ostali nespomenuti rashodi poslovanja-nakn.član.povjer.</t>
  </si>
  <si>
    <t xml:space="preserve">Raspored viška prihoda:-vlastiti-izvor </t>
  </si>
  <si>
    <t>Izvor: 4.3.</t>
  </si>
  <si>
    <t>str.7</t>
  </si>
  <si>
    <t>str.5</t>
  </si>
  <si>
    <t>Izvor 5.4.POMOĆI PRORAČUNSKIM KORISNICIMA SDŽ-Općina Sutivan za kapitalna ulaganja</t>
  </si>
  <si>
    <t>Pomoći prorač.korisn.iz proračuna koji im nije nadležan</t>
  </si>
  <si>
    <t>UKUPNO RASHODI ( 4  ):</t>
  </si>
  <si>
    <t>Postrojenja i oprema</t>
  </si>
  <si>
    <t>Rashodi za usluge-prehrana prod.boravak</t>
  </si>
  <si>
    <t>str.8</t>
  </si>
  <si>
    <t>DRŽAVNI PRORAČUN ( MINISTARSTVO  ZNANOSTI I OBRAZOVANJA )</t>
  </si>
  <si>
    <t>str.3</t>
  </si>
  <si>
    <t>str.4</t>
  </si>
  <si>
    <t>Projekt Učimo zajedno III</t>
  </si>
  <si>
    <t>str.9</t>
  </si>
  <si>
    <t>Pomoći proračunskim korisnicima SDŽ -Za produženi boravak - Nerežišća</t>
  </si>
  <si>
    <t>Pomoći prorač.korisnicima iz proračuna koji im nije nadležan(Općina Nerežišća)</t>
  </si>
  <si>
    <t>VIŠAK:</t>
  </si>
  <si>
    <t>,</t>
  </si>
  <si>
    <t>Raspored viška prihoda:pomoći proračunskim korisnicima-Agencija,OŠ Spinut</t>
  </si>
  <si>
    <t>Klasa: 003-06/17-01/107</t>
  </si>
  <si>
    <t>Urbroj: 2104-31-08-17-03</t>
  </si>
  <si>
    <t>Supetar,    20.12. 2017.</t>
  </si>
  <si>
    <t>Rashodi:</t>
  </si>
  <si>
    <t>UKUPNO BEZ MZO :</t>
  </si>
  <si>
    <t>Prihodi.</t>
  </si>
  <si>
    <t>Višak:</t>
  </si>
  <si>
    <t>UKUPNO S VIŠKOM BEZ MZO:</t>
  </si>
  <si>
    <t>SVEUKUPNO: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</si>
</sst>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0_ ;\-#,##0.00\ "/>
    <numFmt numFmtId="171" formatCode="00000"/>
    <numFmt numFmtId="172" formatCode="#,##0.000"/>
    <numFmt numFmtId="173" formatCode="0.0%"/>
    <numFmt numFmtId="174" formatCode="#,##0.0"/>
    <numFmt numFmtId="175" formatCode="#,##0\ &quot;kn&quot;"/>
    <numFmt numFmtId="176" formatCode="0.00000000"/>
    <numFmt numFmtId="177" formatCode="_-* #,##0.000\ _k_n_-;\-* #,##0.000\ _k_n_-;_-* &quot;-&quot;??\ _k_n_-;_-@_-"/>
    <numFmt numFmtId="178" formatCode="_-* #,##0.0000\ _k_n_-;\-* #,##0.0000\ _k_n_-;_-* &quot;-&quot;??\ _k_n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1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43" fontId="1" fillId="0" borderId="0" xfId="61" applyFont="1" applyAlignment="1">
      <alignment/>
    </xf>
    <xf numFmtId="0" fontId="3" fillId="0" borderId="0" xfId="0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3" fillId="0" borderId="10" xfId="61" applyNumberFormat="1" applyFont="1" applyBorder="1" applyAlignment="1">
      <alignment/>
    </xf>
    <xf numFmtId="4" fontId="3" fillId="0" borderId="11" xfId="61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61" applyNumberFormat="1" applyFont="1" applyBorder="1" applyAlignment="1">
      <alignment/>
    </xf>
    <xf numFmtId="4" fontId="3" fillId="0" borderId="0" xfId="61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1" fillId="0" borderId="0" xfId="61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61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" fontId="2" fillId="0" borderId="15" xfId="61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center"/>
    </xf>
    <xf numFmtId="4" fontId="3" fillId="0" borderId="14" xfId="61" applyNumberFormat="1" applyFont="1" applyBorder="1" applyAlignment="1">
      <alignment/>
    </xf>
    <xf numFmtId="4" fontId="3" fillId="0" borderId="14" xfId="6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1" fillId="0" borderId="0" xfId="61" applyNumberFormat="1" applyFont="1" applyBorder="1" applyAlignment="1">
      <alignment horizontal="right"/>
    </xf>
    <xf numFmtId="4" fontId="3" fillId="0" borderId="0" xfId="61" applyNumberFormat="1" applyFont="1" applyBorder="1" applyAlignment="1">
      <alignment horizontal="right"/>
    </xf>
    <xf numFmtId="4" fontId="3" fillId="0" borderId="0" xfId="61" applyNumberFormat="1" applyFont="1" applyBorder="1" applyAlignment="1">
      <alignment/>
    </xf>
    <xf numFmtId="4" fontId="3" fillId="0" borderId="0" xfId="61" applyNumberFormat="1" applyFont="1" applyBorder="1" applyAlignment="1">
      <alignment horizontal="right"/>
    </xf>
    <xf numFmtId="4" fontId="0" fillId="0" borderId="14" xfId="0" applyNumberFormat="1" applyBorder="1" applyAlignment="1">
      <alignment/>
    </xf>
    <xf numFmtId="4" fontId="1" fillId="0" borderId="0" xfId="61" applyNumberFormat="1" applyFont="1" applyBorder="1" applyAlignment="1">
      <alignment/>
    </xf>
    <xf numFmtId="4" fontId="1" fillId="0" borderId="0" xfId="61" applyNumberFormat="1" applyFont="1" applyBorder="1" applyAlignment="1">
      <alignment/>
    </xf>
    <xf numFmtId="4" fontId="3" fillId="0" borderId="0" xfId="61" applyNumberFormat="1" applyFont="1" applyBorder="1" applyAlignment="1">
      <alignment/>
    </xf>
    <xf numFmtId="4" fontId="3" fillId="0" borderId="0" xfId="61" applyNumberFormat="1" applyFont="1" applyBorder="1" applyAlignment="1">
      <alignment horizontal="center"/>
    </xf>
    <xf numFmtId="4" fontId="1" fillId="0" borderId="0" xfId="61" applyNumberFormat="1" applyFont="1" applyBorder="1" applyAlignment="1">
      <alignment horizontal="right"/>
    </xf>
    <xf numFmtId="4" fontId="1" fillId="0" borderId="0" xfId="61" applyNumberFormat="1" applyFont="1" applyBorder="1" applyAlignment="1">
      <alignment/>
    </xf>
    <xf numFmtId="4" fontId="1" fillId="0" borderId="0" xfId="61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center"/>
    </xf>
    <xf numFmtId="4" fontId="1" fillId="0" borderId="0" xfId="61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1" fillId="0" borderId="0" xfId="61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4" fontId="3" fillId="0" borderId="18" xfId="0" applyNumberFormat="1" applyFont="1" applyBorder="1" applyAlignment="1">
      <alignment horizontal="center"/>
    </xf>
    <xf numFmtId="4" fontId="3" fillId="0" borderId="19" xfId="61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61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14" xfId="0" applyNumberFormat="1" applyFont="1" applyBorder="1" applyAlignment="1">
      <alignment horizontal="right"/>
    </xf>
    <xf numFmtId="4" fontId="2" fillId="0" borderId="18" xfId="61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3" fontId="1" fillId="0" borderId="0" xfId="6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/>
    </xf>
    <xf numFmtId="4" fontId="0" fillId="0" borderId="22" xfId="0" applyNumberFormat="1" applyBorder="1" applyAlignment="1">
      <alignment/>
    </xf>
    <xf numFmtId="4" fontId="1" fillId="0" borderId="21" xfId="0" applyNumberFormat="1" applyFont="1" applyBorder="1" applyAlignment="1">
      <alignment/>
    </xf>
    <xf numFmtId="4" fontId="3" fillId="0" borderId="2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/>
    </xf>
    <xf numFmtId="4" fontId="3" fillId="0" borderId="21" xfId="61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3" fillId="0" borderId="22" xfId="61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1" fillId="0" borderId="21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4" fontId="0" fillId="0" borderId="21" xfId="61" applyNumberFormat="1" applyFont="1" applyBorder="1" applyAlignment="1">
      <alignment/>
    </xf>
    <xf numFmtId="4" fontId="0" fillId="0" borderId="14" xfId="61" applyNumberFormat="1" applyFont="1" applyBorder="1" applyAlignment="1">
      <alignment/>
    </xf>
    <xf numFmtId="4" fontId="0" fillId="0" borderId="0" xfId="61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3" xfId="0" applyFont="1" applyFill="1" applyBorder="1" applyAlignment="1">
      <alignment/>
    </xf>
    <xf numFmtId="4" fontId="2" fillId="0" borderId="0" xfId="61" applyNumberFormat="1" applyFont="1" applyBorder="1" applyAlignment="1">
      <alignment/>
    </xf>
    <xf numFmtId="4" fontId="3" fillId="0" borderId="21" xfId="61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" fontId="6" fillId="0" borderId="0" xfId="61" applyNumberFormat="1" applyFont="1" applyBorder="1" applyAlignment="1">
      <alignment/>
    </xf>
    <xf numFmtId="4" fontId="6" fillId="0" borderId="21" xfId="61" applyNumberFormat="1" applyFont="1" applyBorder="1" applyAlignment="1">
      <alignment/>
    </xf>
    <xf numFmtId="4" fontId="6" fillId="0" borderId="14" xfId="61" applyNumberFormat="1" applyFont="1" applyBorder="1" applyAlignment="1">
      <alignment/>
    </xf>
    <xf numFmtId="4" fontId="7" fillId="0" borderId="0" xfId="61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2" fillId="0" borderId="0" xfId="61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25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2" fillId="0" borderId="24" xfId="61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2" fillId="0" borderId="24" xfId="61" applyNumberFormat="1" applyFont="1" applyBorder="1" applyAlignment="1">
      <alignment horizontal="center"/>
    </xf>
    <xf numFmtId="4" fontId="6" fillId="0" borderId="0" xfId="61" applyNumberFormat="1" applyFont="1" applyBorder="1" applyAlignment="1">
      <alignment/>
    </xf>
    <xf numFmtId="4" fontId="6" fillId="0" borderId="0" xfId="61" applyNumberFormat="1" applyFont="1" applyBorder="1" applyAlignment="1">
      <alignment horizontal="right"/>
    </xf>
    <xf numFmtId="2" fontId="6" fillId="0" borderId="0" xfId="0" applyNumberFormat="1" applyFont="1" applyAlignment="1">
      <alignment/>
    </xf>
    <xf numFmtId="4" fontId="0" fillId="0" borderId="0" xfId="61" applyNumberFormat="1" applyBorder="1" applyAlignment="1">
      <alignment horizontal="center"/>
    </xf>
    <xf numFmtId="4" fontId="0" fillId="0" borderId="0" xfId="61" applyNumberFormat="1" applyBorder="1" applyAlignment="1">
      <alignment/>
    </xf>
    <xf numFmtId="43" fontId="0" fillId="0" borderId="0" xfId="61" applyBorder="1" applyAlignment="1">
      <alignment/>
    </xf>
    <xf numFmtId="43" fontId="0" fillId="0" borderId="0" xfId="61" applyAlignment="1">
      <alignment/>
    </xf>
    <xf numFmtId="165" fontId="2" fillId="0" borderId="24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2" xfId="0" applyFont="1" applyBorder="1" applyAlignment="1">
      <alignment/>
    </xf>
    <xf numFmtId="4" fontId="7" fillId="0" borderId="28" xfId="61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3" xfId="0" applyFont="1" applyBorder="1" applyAlignment="1">
      <alignment/>
    </xf>
    <xf numFmtId="4" fontId="7" fillId="0" borderId="30" xfId="61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27" xfId="0" applyFont="1" applyBorder="1" applyAlignment="1">
      <alignment/>
    </xf>
    <xf numFmtId="4" fontId="7" fillId="0" borderId="28" xfId="61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31" xfId="0" applyFont="1" applyBorder="1" applyAlignment="1">
      <alignment/>
    </xf>
    <xf numFmtId="4" fontId="7" fillId="0" borderId="32" xfId="61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24" xfId="61" applyNumberFormat="1" applyFont="1" applyBorder="1" applyAlignment="1">
      <alignment/>
    </xf>
    <xf numFmtId="0" fontId="7" fillId="0" borderId="29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4" fontId="7" fillId="0" borderId="30" xfId="0" applyNumberFormat="1" applyFont="1" applyBorder="1" applyAlignment="1">
      <alignment horizontal="right"/>
    </xf>
    <xf numFmtId="0" fontId="7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6" fillId="0" borderId="24" xfId="61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" fontId="7" fillId="0" borderId="30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5" xfId="0" applyFont="1" applyBorder="1" applyAlignment="1">
      <alignment/>
    </xf>
    <xf numFmtId="4" fontId="7" fillId="0" borderId="35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23" xfId="0" applyFont="1" applyBorder="1" applyAlignment="1">
      <alignment/>
    </xf>
    <xf numFmtId="4" fontId="6" fillId="0" borderId="24" xfId="0" applyNumberFormat="1" applyFont="1" applyBorder="1" applyAlignment="1">
      <alignment/>
    </xf>
    <xf numFmtId="4" fontId="1" fillId="0" borderId="25" xfId="61" applyNumberFormat="1" applyFont="1" applyBorder="1" applyAlignment="1">
      <alignment/>
    </xf>
    <xf numFmtId="4" fontId="1" fillId="0" borderId="18" xfId="61" applyNumberFormat="1" applyFont="1" applyBorder="1" applyAlignment="1">
      <alignment horizontal="center"/>
    </xf>
    <xf numFmtId="4" fontId="7" fillId="0" borderId="33" xfId="61" applyNumberFormat="1" applyFont="1" applyBorder="1" applyAlignment="1">
      <alignment/>
    </xf>
    <xf numFmtId="4" fontId="3" fillId="0" borderId="0" xfId="61" applyNumberFormat="1" applyFont="1" applyBorder="1" applyAlignment="1">
      <alignment/>
    </xf>
    <xf numFmtId="0" fontId="7" fillId="0" borderId="31" xfId="0" applyFont="1" applyBorder="1" applyAlignment="1">
      <alignment/>
    </xf>
    <xf numFmtId="4" fontId="7" fillId="0" borderId="32" xfId="61" applyNumberFormat="1" applyFont="1" applyBorder="1" applyAlignment="1">
      <alignment/>
    </xf>
    <xf numFmtId="4" fontId="3" fillId="0" borderId="25" xfId="61" applyNumberFormat="1" applyFont="1" applyBorder="1" applyAlignment="1">
      <alignment/>
    </xf>
    <xf numFmtId="4" fontId="3" fillId="0" borderId="18" xfId="61" applyNumberFormat="1" applyFont="1" applyBorder="1" applyAlignment="1">
      <alignment/>
    </xf>
    <xf numFmtId="4" fontId="7" fillId="0" borderId="13" xfId="61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6" xfId="0" applyFont="1" applyBorder="1" applyAlignment="1">
      <alignment/>
    </xf>
    <xf numFmtId="170" fontId="6" fillId="0" borderId="24" xfId="61" applyNumberFormat="1" applyFont="1" applyBorder="1" applyAlignment="1">
      <alignment/>
    </xf>
    <xf numFmtId="0" fontId="6" fillId="0" borderId="23" xfId="0" applyFont="1" applyFill="1" applyBorder="1" applyAlignment="1">
      <alignment/>
    </xf>
    <xf numFmtId="0" fontId="7" fillId="0" borderId="33" xfId="0" applyFont="1" applyBorder="1" applyAlignment="1">
      <alignment wrapText="1"/>
    </xf>
    <xf numFmtId="4" fontId="7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4" fontId="7" fillId="0" borderId="0" xfId="0" applyNumberFormat="1" applyFont="1" applyBorder="1" applyAlignment="1">
      <alignment/>
    </xf>
    <xf numFmtId="0" fontId="6" fillId="0" borderId="37" xfId="0" applyFont="1" applyBorder="1" applyAlignment="1">
      <alignment/>
    </xf>
    <xf numFmtId="4" fontId="3" fillId="0" borderId="25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/>
    </xf>
    <xf numFmtId="4" fontId="7" fillId="0" borderId="0" xfId="61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4" fontId="2" fillId="0" borderId="24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4" fontId="3" fillId="0" borderId="22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4" fontId="2" fillId="0" borderId="41" xfId="61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1" fillId="0" borderId="25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4" fontId="3" fillId="0" borderId="42" xfId="61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right"/>
    </xf>
    <xf numFmtId="4" fontId="2" fillId="0" borderId="0" xfId="6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0" fontId="6" fillId="0" borderId="0" xfId="61" applyNumberFormat="1" applyFont="1" applyBorder="1" applyAlignment="1">
      <alignment/>
    </xf>
    <xf numFmtId="170" fontId="7" fillId="0" borderId="28" xfId="61" applyNumberFormat="1" applyFont="1" applyBorder="1" applyAlignment="1">
      <alignment horizontal="right"/>
    </xf>
    <xf numFmtId="170" fontId="7" fillId="0" borderId="30" xfId="61" applyNumberFormat="1" applyFont="1" applyBorder="1" applyAlignment="1">
      <alignment horizontal="right"/>
    </xf>
    <xf numFmtId="170" fontId="7" fillId="0" borderId="32" xfId="61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/>
    </xf>
    <xf numFmtId="170" fontId="7" fillId="0" borderId="30" xfId="61" applyNumberFormat="1" applyFont="1" applyBorder="1" applyAlignment="1">
      <alignment/>
    </xf>
    <xf numFmtId="4" fontId="7" fillId="0" borderId="30" xfId="61" applyNumberFormat="1" applyFont="1" applyBorder="1" applyAlignment="1">
      <alignment horizontal="right"/>
    </xf>
    <xf numFmtId="0" fontId="7" fillId="0" borderId="12" xfId="0" applyFont="1" applyBorder="1" applyAlignment="1">
      <alignment horizontal="center" wrapText="1"/>
    </xf>
    <xf numFmtId="4" fontId="7" fillId="0" borderId="28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4" fontId="7" fillId="0" borderId="35" xfId="61" applyNumberFormat="1" applyFont="1" applyBorder="1" applyAlignment="1">
      <alignment/>
    </xf>
    <xf numFmtId="4" fontId="1" fillId="0" borderId="21" xfId="0" applyNumberFormat="1" applyFon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33" xfId="0" applyFont="1" applyBorder="1" applyAlignment="1">
      <alignment wrapText="1"/>
    </xf>
    <xf numFmtId="0" fontId="0" fillId="0" borderId="13" xfId="0" applyBorder="1" applyAlignment="1">
      <alignment/>
    </xf>
    <xf numFmtId="4" fontId="3" fillId="0" borderId="13" xfId="61" applyNumberFormat="1" applyFont="1" applyBorder="1" applyAlignment="1">
      <alignment/>
    </xf>
    <xf numFmtId="4" fontId="3" fillId="0" borderId="42" xfId="61" applyNumberFormat="1" applyFont="1" applyBorder="1" applyAlignment="1">
      <alignment/>
    </xf>
    <xf numFmtId="4" fontId="3" fillId="0" borderId="19" xfId="61" applyNumberFormat="1" applyFont="1" applyBorder="1" applyAlignment="1">
      <alignment/>
    </xf>
    <xf numFmtId="4" fontId="1" fillId="0" borderId="13" xfId="61" applyNumberFormat="1" applyFont="1" applyBorder="1" applyAlignment="1">
      <alignment/>
    </xf>
    <xf numFmtId="4" fontId="1" fillId="0" borderId="13" xfId="61" applyNumberFormat="1" applyFont="1" applyBorder="1" applyAlignment="1">
      <alignment horizontal="center"/>
    </xf>
    <xf numFmtId="4" fontId="7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61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7" fillId="0" borderId="15" xfId="61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2" fillId="0" borderId="10" xfId="61" applyNumberFormat="1" applyFont="1" applyBorder="1" applyAlignment="1">
      <alignment horizontal="center"/>
    </xf>
    <xf numFmtId="4" fontId="7" fillId="0" borderId="12" xfId="61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13" xfId="61" applyNumberFormat="1" applyFont="1" applyBorder="1" applyAlignment="1">
      <alignment horizontal="right"/>
    </xf>
    <xf numFmtId="4" fontId="6" fillId="0" borderId="10" xfId="61" applyNumberFormat="1" applyFont="1" applyBorder="1" applyAlignment="1">
      <alignment/>
    </xf>
    <xf numFmtId="170" fontId="7" fillId="0" borderId="12" xfId="61" applyNumberFormat="1" applyFont="1" applyBorder="1" applyAlignment="1">
      <alignment horizontal="right"/>
    </xf>
    <xf numFmtId="170" fontId="7" fillId="0" borderId="13" xfId="61" applyNumberFormat="1" applyFont="1" applyBorder="1" applyAlignment="1">
      <alignment horizontal="right"/>
    </xf>
    <xf numFmtId="170" fontId="7" fillId="0" borderId="33" xfId="61" applyNumberFormat="1" applyFont="1" applyBorder="1" applyAlignment="1">
      <alignment horizontal="right"/>
    </xf>
    <xf numFmtId="170" fontId="6" fillId="0" borderId="10" xfId="61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4" fontId="7" fillId="0" borderId="12" xfId="61" applyNumberFormat="1" applyFont="1" applyBorder="1" applyAlignment="1">
      <alignment/>
    </xf>
    <xf numFmtId="4" fontId="2" fillId="0" borderId="12" xfId="61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61" applyNumberFormat="1" applyFont="1" applyBorder="1" applyAlignment="1">
      <alignment/>
    </xf>
    <xf numFmtId="4" fontId="3" fillId="0" borderId="15" xfId="61" applyNumberFormat="1" applyFont="1" applyBorder="1" applyAlignment="1">
      <alignment/>
    </xf>
    <xf numFmtId="4" fontId="1" fillId="0" borderId="10" xfId="61" applyNumberFormat="1" applyFont="1" applyBorder="1" applyAlignment="1">
      <alignment/>
    </xf>
    <xf numFmtId="4" fontId="1" fillId="0" borderId="10" xfId="61" applyNumberFormat="1" applyFont="1" applyBorder="1" applyAlignment="1">
      <alignment horizontal="center"/>
    </xf>
    <xf numFmtId="4" fontId="2" fillId="0" borderId="22" xfId="61" applyNumberFormat="1" applyFont="1" applyBorder="1" applyAlignment="1">
      <alignment horizontal="center"/>
    </xf>
    <xf numFmtId="4" fontId="7" fillId="0" borderId="26" xfId="61" applyNumberFormat="1" applyFont="1" applyBorder="1" applyAlignment="1">
      <alignment/>
    </xf>
    <xf numFmtId="4" fontId="7" fillId="0" borderId="21" xfId="61" applyNumberFormat="1" applyFont="1" applyBorder="1" applyAlignment="1">
      <alignment/>
    </xf>
    <xf numFmtId="4" fontId="7" fillId="0" borderId="25" xfId="61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5" xfId="61" applyNumberFormat="1" applyFont="1" applyBorder="1" applyAlignment="1">
      <alignment horizontal="right"/>
    </xf>
    <xf numFmtId="4" fontId="3" fillId="0" borderId="18" xfId="61" applyNumberFormat="1" applyFont="1" applyBorder="1" applyAlignment="1">
      <alignment horizontal="right"/>
    </xf>
    <xf numFmtId="4" fontId="3" fillId="0" borderId="44" xfId="61" applyNumberFormat="1" applyFont="1" applyBorder="1" applyAlignment="1">
      <alignment/>
    </xf>
    <xf numFmtId="0" fontId="7" fillId="0" borderId="27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0" fillId="0" borderId="44" xfId="0" applyBorder="1" applyAlignment="1">
      <alignment/>
    </xf>
    <xf numFmtId="4" fontId="0" fillId="0" borderId="26" xfId="61" applyNumberFormat="1" applyFont="1" applyBorder="1" applyAlignment="1">
      <alignment/>
    </xf>
    <xf numFmtId="4" fontId="0" fillId="0" borderId="17" xfId="61" applyNumberFormat="1" applyFont="1" applyBorder="1" applyAlignment="1">
      <alignment/>
    </xf>
    <xf numFmtId="4" fontId="0" fillId="0" borderId="22" xfId="61" applyNumberFormat="1" applyFont="1" applyBorder="1" applyAlignment="1">
      <alignment/>
    </xf>
    <xf numFmtId="4" fontId="0" fillId="0" borderId="11" xfId="61" applyNumberFormat="1" applyFont="1" applyBorder="1" applyAlignment="1">
      <alignment/>
    </xf>
    <xf numFmtId="4" fontId="3" fillId="0" borderId="44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33" xfId="0" applyBorder="1" applyAlignment="1">
      <alignment/>
    </xf>
    <xf numFmtId="0" fontId="7" fillId="0" borderId="15" xfId="0" applyFont="1" applyBorder="1" applyAlignment="1">
      <alignment horizontal="left"/>
    </xf>
    <xf numFmtId="170" fontId="7" fillId="0" borderId="15" xfId="61" applyNumberFormat="1" applyFont="1" applyBorder="1" applyAlignment="1">
      <alignment/>
    </xf>
    <xf numFmtId="4" fontId="0" fillId="0" borderId="44" xfId="0" applyNumberFormat="1" applyBorder="1" applyAlignment="1">
      <alignment/>
    </xf>
    <xf numFmtId="0" fontId="7" fillId="0" borderId="33" xfId="0" applyFont="1" applyBorder="1" applyAlignment="1">
      <alignment horizontal="left"/>
    </xf>
    <xf numFmtId="170" fontId="7" fillId="0" borderId="33" xfId="61" applyNumberFormat="1" applyFont="1" applyBorder="1" applyAlignment="1">
      <alignment/>
    </xf>
    <xf numFmtId="4" fontId="3" fillId="0" borderId="44" xfId="61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2" fillId="0" borderId="24" xfId="61" applyNumberFormat="1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0" fillId="0" borderId="36" xfId="0" applyNumberFormat="1" applyBorder="1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3" fillId="0" borderId="13" xfId="61" applyNumberFormat="1" applyFont="1" applyBorder="1" applyAlignment="1">
      <alignment horizontal="right"/>
    </xf>
    <xf numFmtId="0" fontId="0" fillId="0" borderId="12" xfId="0" applyBorder="1" applyAlignment="1">
      <alignment/>
    </xf>
    <xf numFmtId="170" fontId="7" fillId="0" borderId="15" xfId="61" applyNumberFormat="1" applyFont="1" applyBorder="1" applyAlignment="1">
      <alignment horizontal="right"/>
    </xf>
    <xf numFmtId="4" fontId="6" fillId="0" borderId="15" xfId="0" applyNumberFormat="1" applyFont="1" applyBorder="1" applyAlignment="1">
      <alignment/>
    </xf>
    <xf numFmtId="4" fontId="6" fillId="0" borderId="15" xfId="61" applyNumberFormat="1" applyFont="1" applyBorder="1" applyAlignment="1">
      <alignment horizontal="right"/>
    </xf>
    <xf numFmtId="4" fontId="6" fillId="0" borderId="15" xfId="61" applyNumberFormat="1" applyFont="1" applyBorder="1" applyAlignment="1">
      <alignment/>
    </xf>
    <xf numFmtId="4" fontId="7" fillId="0" borderId="12" xfId="61" applyNumberFormat="1" applyFont="1" applyBorder="1" applyAlignment="1">
      <alignment horizontal="right"/>
    </xf>
    <xf numFmtId="4" fontId="1" fillId="0" borderId="12" xfId="61" applyNumberFormat="1" applyFont="1" applyBorder="1" applyAlignment="1">
      <alignment horizontal="center"/>
    </xf>
    <xf numFmtId="0" fontId="6" fillId="0" borderId="44" xfId="0" applyFont="1" applyBorder="1" applyAlignment="1">
      <alignment/>
    </xf>
    <xf numFmtId="4" fontId="6" fillId="0" borderId="44" xfId="0" applyNumberFormat="1" applyFont="1" applyBorder="1" applyAlignment="1">
      <alignment/>
    </xf>
    <xf numFmtId="4" fontId="1" fillId="0" borderId="15" xfId="61" applyNumberFormat="1" applyFont="1" applyBorder="1" applyAlignment="1">
      <alignment horizontal="center"/>
    </xf>
    <xf numFmtId="4" fontId="1" fillId="0" borderId="44" xfId="0" applyNumberFormat="1" applyFont="1" applyBorder="1" applyAlignment="1">
      <alignment/>
    </xf>
    <xf numFmtId="4" fontId="1" fillId="0" borderId="12" xfId="61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7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2" fillId="0" borderId="37" xfId="0" applyFont="1" applyBorder="1" applyAlignment="1">
      <alignment/>
    </xf>
    <xf numFmtId="0" fontId="7" fillId="0" borderId="33" xfId="0" applyFont="1" applyBorder="1" applyAlignment="1">
      <alignment horizontal="center" wrapText="1"/>
    </xf>
    <xf numFmtId="4" fontId="3" fillId="0" borderId="26" xfId="0" applyNumberFormat="1" applyFont="1" applyBorder="1" applyAlignment="1">
      <alignment/>
    </xf>
    <xf numFmtId="4" fontId="3" fillId="0" borderId="17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4" fontId="1" fillId="0" borderId="33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38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3" fillId="0" borderId="22" xfId="61" applyNumberFormat="1" applyFont="1" applyBorder="1" applyAlignment="1">
      <alignment/>
    </xf>
    <xf numFmtId="4" fontId="3" fillId="0" borderId="11" xfId="61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0" fillId="0" borderId="37" xfId="0" applyBorder="1" applyAlignment="1">
      <alignment/>
    </xf>
    <xf numFmtId="4" fontId="6" fillId="0" borderId="22" xfId="61" applyNumberFormat="1" applyFont="1" applyBorder="1" applyAlignment="1">
      <alignment/>
    </xf>
    <xf numFmtId="4" fontId="6" fillId="0" borderId="44" xfId="61" applyNumberFormat="1" applyFont="1" applyBorder="1" applyAlignment="1">
      <alignment/>
    </xf>
    <xf numFmtId="4" fontId="7" fillId="0" borderId="22" xfId="61" applyNumberFormat="1" applyFont="1" applyBorder="1" applyAlignment="1">
      <alignment/>
    </xf>
    <xf numFmtId="4" fontId="7" fillId="0" borderId="13" xfId="61" applyNumberFormat="1" applyFont="1" applyBorder="1" applyAlignment="1">
      <alignment horizontal="center"/>
    </xf>
    <xf numFmtId="4" fontId="6" fillId="0" borderId="13" xfId="61" applyNumberFormat="1" applyFont="1" applyBorder="1" applyAlignment="1">
      <alignment/>
    </xf>
    <xf numFmtId="4" fontId="6" fillId="0" borderId="22" xfId="61" applyNumberFormat="1" applyFont="1" applyBorder="1" applyAlignment="1">
      <alignment/>
    </xf>
    <xf numFmtId="4" fontId="6" fillId="0" borderId="44" xfId="61" applyNumberFormat="1" applyFont="1" applyBorder="1" applyAlignment="1">
      <alignment/>
    </xf>
    <xf numFmtId="4" fontId="6" fillId="0" borderId="45" xfId="61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4" fontId="7" fillId="0" borderId="28" xfId="61" applyNumberFormat="1" applyFont="1" applyBorder="1" applyAlignment="1">
      <alignment horizontal="right"/>
    </xf>
    <xf numFmtId="4" fontId="7" fillId="0" borderId="18" xfId="61" applyNumberFormat="1" applyFont="1" applyBorder="1" applyAlignment="1">
      <alignment/>
    </xf>
    <xf numFmtId="4" fontId="7" fillId="0" borderId="0" xfId="61" applyNumberFormat="1" applyFont="1" applyBorder="1" applyAlignment="1">
      <alignment horizontal="right"/>
    </xf>
    <xf numFmtId="4" fontId="7" fillId="0" borderId="0" xfId="61" applyNumberFormat="1" applyFont="1" applyBorder="1" applyAlignment="1">
      <alignment horizontal="center"/>
    </xf>
    <xf numFmtId="4" fontId="7" fillId="0" borderId="10" xfId="61" applyNumberFormat="1" applyFont="1" applyBorder="1" applyAlignment="1">
      <alignment/>
    </xf>
    <xf numFmtId="4" fontId="7" fillId="0" borderId="33" xfId="61" applyNumberFormat="1" applyFont="1" applyBorder="1" applyAlignment="1">
      <alignment/>
    </xf>
    <xf numFmtId="4" fontId="7" fillId="0" borderId="46" xfId="61" applyNumberFormat="1" applyFont="1" applyBorder="1" applyAlignment="1">
      <alignment/>
    </xf>
    <xf numFmtId="4" fontId="6" fillId="0" borderId="0" xfId="61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right"/>
    </xf>
    <xf numFmtId="0" fontId="7" fillId="0" borderId="44" xfId="0" applyFont="1" applyBorder="1" applyAlignment="1">
      <alignment/>
    </xf>
    <xf numFmtId="4" fontId="7" fillId="0" borderId="42" xfId="61" applyNumberFormat="1" applyFont="1" applyBorder="1" applyAlignment="1">
      <alignment/>
    </xf>
    <xf numFmtId="4" fontId="7" fillId="0" borderId="38" xfId="61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61" applyNumberFormat="1" applyFont="1" applyBorder="1" applyAlignment="1">
      <alignment/>
    </xf>
    <xf numFmtId="2" fontId="7" fillId="0" borderId="15" xfId="61" applyNumberFormat="1" applyFont="1" applyBorder="1" applyAlignment="1">
      <alignment horizontal="right"/>
    </xf>
    <xf numFmtId="4" fontId="6" fillId="0" borderId="10" xfId="61" applyNumberFormat="1" applyFont="1" applyBorder="1" applyAlignment="1">
      <alignment horizontal="right"/>
    </xf>
    <xf numFmtId="4" fontId="7" fillId="0" borderId="12" xfId="61" applyNumberFormat="1" applyFont="1" applyBorder="1" applyAlignment="1">
      <alignment horizontal="right"/>
    </xf>
    <xf numFmtId="4" fontId="7" fillId="0" borderId="13" xfId="61" applyNumberFormat="1" applyFont="1" applyBorder="1" applyAlignment="1">
      <alignment horizontal="right"/>
    </xf>
    <xf numFmtId="4" fontId="7" fillId="0" borderId="15" xfId="61" applyNumberFormat="1" applyFont="1" applyBorder="1" applyAlignment="1">
      <alignment horizontal="right"/>
    </xf>
    <xf numFmtId="0" fontId="0" fillId="0" borderId="47" xfId="0" applyBorder="1" applyAlignment="1">
      <alignment/>
    </xf>
    <xf numFmtId="4" fontId="7" fillId="0" borderId="15" xfId="61" applyNumberFormat="1" applyFont="1" applyBorder="1" applyAlignment="1">
      <alignment horizontal="right"/>
    </xf>
    <xf numFmtId="4" fontId="7" fillId="0" borderId="15" xfId="61" applyNumberFormat="1" applyFont="1" applyBorder="1" applyAlignment="1">
      <alignment horizontal="center"/>
    </xf>
    <xf numFmtId="4" fontId="7" fillId="0" borderId="33" xfId="61" applyNumberFormat="1" applyFont="1" applyBorder="1" applyAlignment="1">
      <alignment horizontal="right"/>
    </xf>
    <xf numFmtId="4" fontId="7" fillId="0" borderId="33" xfId="61" applyNumberFormat="1" applyFont="1" applyBorder="1" applyAlignment="1">
      <alignment horizontal="center"/>
    </xf>
    <xf numFmtId="4" fontId="7" fillId="0" borderId="32" xfId="61" applyNumberFormat="1" applyFont="1" applyBorder="1" applyAlignment="1">
      <alignment horizontal="right"/>
    </xf>
    <xf numFmtId="2" fontId="7" fillId="0" borderId="15" xfId="0" applyNumberFormat="1" applyFont="1" applyBorder="1" applyAlignment="1">
      <alignment/>
    </xf>
    <xf numFmtId="4" fontId="7" fillId="0" borderId="32" xfId="61" applyNumberFormat="1" applyFont="1" applyBorder="1" applyAlignment="1">
      <alignment horizontal="right"/>
    </xf>
    <xf numFmtId="4" fontId="7" fillId="0" borderId="38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7" fillId="0" borderId="33" xfId="0" applyNumberFormat="1" applyFont="1" applyBorder="1" applyAlignment="1">
      <alignment horizontal="center"/>
    </xf>
    <xf numFmtId="4" fontId="6" fillId="0" borderId="0" xfId="61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7" fillId="0" borderId="0" xfId="61" applyNumberFormat="1" applyFont="1" applyBorder="1" applyAlignment="1">
      <alignment horizontal="center"/>
    </xf>
    <xf numFmtId="4" fontId="7" fillId="0" borderId="0" xfId="61" applyNumberFormat="1" applyFont="1" applyBorder="1" applyAlignment="1">
      <alignment horizontal="right"/>
    </xf>
    <xf numFmtId="4" fontId="7" fillId="0" borderId="12" xfId="0" applyNumberFormat="1" applyFont="1" applyBorder="1" applyAlignment="1">
      <alignment/>
    </xf>
    <xf numFmtId="4" fontId="7" fillId="0" borderId="28" xfId="61" applyNumberFormat="1" applyFont="1" applyBorder="1" applyAlignment="1">
      <alignment horizontal="center"/>
    </xf>
    <xf numFmtId="4" fontId="7" fillId="0" borderId="35" xfId="61" applyNumberFormat="1" applyFont="1" applyBorder="1" applyAlignment="1">
      <alignment horizontal="center"/>
    </xf>
    <xf numFmtId="4" fontId="6" fillId="0" borderId="24" xfId="61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4" fontId="7" fillId="0" borderId="3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7" fillId="0" borderId="33" xfId="61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0" fillId="0" borderId="0" xfId="0" applyFont="1" applyAlignment="1">
      <alignment/>
    </xf>
    <xf numFmtId="2" fontId="7" fillId="0" borderId="33" xfId="0" applyNumberFormat="1" applyFont="1" applyBorder="1" applyAlignment="1">
      <alignment horizontal="right"/>
    </xf>
    <xf numFmtId="4" fontId="7" fillId="0" borderId="10" xfId="61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4" fontId="7" fillId="0" borderId="49" xfId="0" applyNumberFormat="1" applyFont="1" applyBorder="1" applyAlignment="1">
      <alignment/>
    </xf>
    <xf numFmtId="4" fontId="1" fillId="0" borderId="49" xfId="0" applyNumberFormat="1" applyFont="1" applyBorder="1" applyAlignment="1">
      <alignment/>
    </xf>
    <xf numFmtId="4" fontId="7" fillId="0" borderId="5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7" fillId="0" borderId="49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7" fillId="0" borderId="48" xfId="0" applyFont="1" applyBorder="1" applyAlignment="1">
      <alignment/>
    </xf>
    <xf numFmtId="4" fontId="6" fillId="0" borderId="10" xfId="61" applyNumberFormat="1" applyFont="1" applyBorder="1" applyAlignment="1">
      <alignment horizontal="center"/>
    </xf>
    <xf numFmtId="4" fontId="7" fillId="0" borderId="12" xfId="61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49" xfId="61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horizontal="right"/>
    </xf>
    <xf numFmtId="4" fontId="7" fillId="0" borderId="51" xfId="0" applyNumberFormat="1" applyFont="1" applyBorder="1" applyAlignment="1">
      <alignment horizontal="right"/>
    </xf>
    <xf numFmtId="0" fontId="7" fillId="0" borderId="52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7" fillId="0" borderId="49" xfId="0" applyNumberFormat="1" applyFont="1" applyBorder="1" applyAlignment="1">
      <alignment/>
    </xf>
    <xf numFmtId="4" fontId="7" fillId="0" borderId="49" xfId="0" applyNumberFormat="1" applyFont="1" applyBorder="1" applyAlignment="1">
      <alignment/>
    </xf>
    <xf numFmtId="2" fontId="7" fillId="0" borderId="49" xfId="0" applyNumberFormat="1" applyFont="1" applyBorder="1" applyAlignment="1">
      <alignment/>
    </xf>
    <xf numFmtId="9" fontId="8" fillId="0" borderId="0" xfId="51" applyFont="1" applyBorder="1" applyAlignment="1">
      <alignment/>
    </xf>
    <xf numFmtId="9" fontId="9" fillId="0" borderId="0" xfId="51" applyFont="1" applyBorder="1" applyAlignment="1">
      <alignment/>
    </xf>
    <xf numFmtId="9" fontId="8" fillId="0" borderId="0" xfId="51" applyFont="1" applyAlignment="1">
      <alignment/>
    </xf>
    <xf numFmtId="9" fontId="9" fillId="0" borderId="0" xfId="51" applyFont="1" applyAlignment="1">
      <alignment/>
    </xf>
    <xf numFmtId="9" fontId="9" fillId="0" borderId="10" xfId="51" applyFont="1" applyBorder="1" applyAlignment="1">
      <alignment/>
    </xf>
    <xf numFmtId="9" fontId="9" fillId="0" borderId="11" xfId="5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61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" fontId="6" fillId="0" borderId="51" xfId="0" applyNumberFormat="1" applyFont="1" applyBorder="1" applyAlignment="1">
      <alignment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/>
    </xf>
    <xf numFmtId="0" fontId="0" fillId="0" borderId="0" xfId="0" applyFont="1" applyAlignment="1">
      <alignment horizontal="right"/>
    </xf>
    <xf numFmtId="165" fontId="1" fillId="0" borderId="57" xfId="0" applyNumberFormat="1" applyFont="1" applyBorder="1" applyAlignment="1">
      <alignment/>
    </xf>
    <xf numFmtId="165" fontId="7" fillId="0" borderId="0" xfId="0" applyNumberFormat="1" applyFont="1" applyAlignment="1">
      <alignment horizontal="center"/>
    </xf>
    <xf numFmtId="4" fontId="7" fillId="0" borderId="24" xfId="61" applyNumberFormat="1" applyFont="1" applyBorder="1" applyAlignment="1">
      <alignment/>
    </xf>
    <xf numFmtId="4" fontId="6" fillId="0" borderId="24" xfId="61" applyNumberFormat="1" applyFont="1" applyBorder="1" applyAlignment="1">
      <alignment/>
    </xf>
    <xf numFmtId="0" fontId="0" fillId="0" borderId="0" xfId="0" applyBorder="1" applyAlignment="1">
      <alignment horizontal="right"/>
    </xf>
    <xf numFmtId="4" fontId="7" fillId="0" borderId="46" xfId="61" applyNumberFormat="1" applyFont="1" applyBorder="1" applyAlignment="1">
      <alignment horizontal="right"/>
    </xf>
    <xf numFmtId="4" fontId="6" fillId="0" borderId="45" xfId="61" applyNumberFormat="1" applyFont="1" applyBorder="1" applyAlignment="1">
      <alignment horizontal="right"/>
    </xf>
    <xf numFmtId="4" fontId="7" fillId="0" borderId="35" xfId="61" applyNumberFormat="1" applyFont="1" applyBorder="1" applyAlignment="1">
      <alignment horizontal="right"/>
    </xf>
    <xf numFmtId="4" fontId="7" fillId="0" borderId="45" xfId="61" applyNumberFormat="1" applyFont="1" applyBorder="1" applyAlignment="1">
      <alignment horizontal="right"/>
    </xf>
    <xf numFmtId="4" fontId="6" fillId="0" borderId="45" xfId="61" applyNumberFormat="1" applyFont="1" applyBorder="1" applyAlignment="1">
      <alignment horizontal="right"/>
    </xf>
    <xf numFmtId="4" fontId="0" fillId="0" borderId="22" xfId="61" applyNumberFormat="1" applyFont="1" applyBorder="1" applyAlignment="1">
      <alignment/>
    </xf>
    <xf numFmtId="4" fontId="0" fillId="0" borderId="10" xfId="61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6" fillId="0" borderId="24" xfId="61" applyNumberFormat="1" applyFont="1" applyBorder="1" applyAlignment="1">
      <alignment horizontal="right"/>
    </xf>
    <xf numFmtId="4" fontId="7" fillId="0" borderId="49" xfId="61" applyNumberFormat="1" applyFont="1" applyBorder="1" applyAlignment="1">
      <alignment horizontal="right"/>
    </xf>
    <xf numFmtId="0" fontId="0" fillId="0" borderId="15" xfId="0" applyBorder="1" applyAlignment="1">
      <alignment/>
    </xf>
    <xf numFmtId="4" fontId="6" fillId="0" borderId="11" xfId="0" applyNumberFormat="1" applyFont="1" applyBorder="1" applyAlignment="1">
      <alignment/>
    </xf>
    <xf numFmtId="2" fontId="7" fillId="0" borderId="13" xfId="0" applyNumberFormat="1" applyFont="1" applyBorder="1" applyAlignment="1">
      <alignment horizontal="right"/>
    </xf>
    <xf numFmtId="0" fontId="0" fillId="0" borderId="55" xfId="0" applyBorder="1" applyAlignment="1">
      <alignment/>
    </xf>
    <xf numFmtId="2" fontId="2" fillId="0" borderId="40" xfId="0" applyNumberFormat="1" applyFont="1" applyBorder="1" applyAlignment="1">
      <alignment/>
    </xf>
    <xf numFmtId="2" fontId="0" fillId="0" borderId="40" xfId="61" applyNumberFormat="1" applyFont="1" applyBorder="1" applyAlignment="1">
      <alignment/>
    </xf>
    <xf numFmtId="2" fontId="0" fillId="0" borderId="13" xfId="61" applyNumberFormat="1" applyFont="1" applyBorder="1" applyAlignment="1">
      <alignment/>
    </xf>
    <xf numFmtId="0" fontId="7" fillId="0" borderId="36" xfId="0" applyFont="1" applyBorder="1" applyAlignment="1">
      <alignment/>
    </xf>
    <xf numFmtId="2" fontId="7" fillId="0" borderId="44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0" fontId="1" fillId="0" borderId="37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33" xfId="0" applyFont="1" applyBorder="1" applyAlignment="1">
      <alignment horizontal="left" wrapText="1"/>
    </xf>
    <xf numFmtId="4" fontId="0" fillId="0" borderId="38" xfId="0" applyNumberFormat="1" applyBorder="1" applyAlignment="1">
      <alignment/>
    </xf>
    <xf numFmtId="2" fontId="6" fillId="0" borderId="44" xfId="0" applyNumberFormat="1" applyFont="1" applyBorder="1" applyAlignment="1">
      <alignment/>
    </xf>
    <xf numFmtId="4" fontId="2" fillId="0" borderId="40" xfId="61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4" fontId="6" fillId="0" borderId="58" xfId="61" applyNumberFormat="1" applyFont="1" applyBorder="1" applyAlignment="1">
      <alignment/>
    </xf>
    <xf numFmtId="4" fontId="6" fillId="0" borderId="58" xfId="61" applyNumberFormat="1" applyFont="1" applyBorder="1" applyAlignment="1">
      <alignment/>
    </xf>
    <xf numFmtId="4" fontId="7" fillId="0" borderId="58" xfId="61" applyNumberFormat="1" applyFont="1" applyBorder="1" applyAlignment="1">
      <alignment/>
    </xf>
    <xf numFmtId="170" fontId="7" fillId="0" borderId="13" xfId="61" applyNumberFormat="1" applyFont="1" applyBorder="1" applyAlignment="1">
      <alignment/>
    </xf>
    <xf numFmtId="4" fontId="0" fillId="0" borderId="57" xfId="0" applyNumberFormat="1" applyBorder="1" applyAlignment="1">
      <alignment/>
    </xf>
    <xf numFmtId="4" fontId="7" fillId="0" borderId="14" xfId="61" applyNumberFormat="1" applyFont="1" applyBorder="1" applyAlignment="1">
      <alignment/>
    </xf>
    <xf numFmtId="4" fontId="7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right"/>
    </xf>
    <xf numFmtId="4" fontId="7" fillId="0" borderId="44" xfId="0" applyNumberFormat="1" applyFont="1" applyBorder="1" applyAlignment="1">
      <alignment/>
    </xf>
    <xf numFmtId="4" fontId="6" fillId="0" borderId="10" xfId="61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6" fillId="0" borderId="11" xfId="0" applyFont="1" applyBorder="1" applyAlignment="1">
      <alignment/>
    </xf>
    <xf numFmtId="4" fontId="6" fillId="0" borderId="58" xfId="0" applyNumberFormat="1" applyFont="1" applyBorder="1" applyAlignment="1">
      <alignment/>
    </xf>
    <xf numFmtId="4" fontId="3" fillId="0" borderId="59" xfId="0" applyNumberFormat="1" applyFont="1" applyBorder="1" applyAlignment="1">
      <alignment horizontal="center"/>
    </xf>
    <xf numFmtId="4" fontId="3" fillId="0" borderId="59" xfId="0" applyNumberFormat="1" applyFont="1" applyBorder="1" applyAlignment="1">
      <alignment/>
    </xf>
    <xf numFmtId="4" fontId="0" fillId="0" borderId="60" xfId="61" applyNumberFormat="1" applyFont="1" applyBorder="1" applyAlignment="1">
      <alignment/>
    </xf>
    <xf numFmtId="0" fontId="7" fillId="0" borderId="61" xfId="0" applyFont="1" applyBorder="1" applyAlignment="1">
      <alignment/>
    </xf>
    <xf numFmtId="4" fontId="7" fillId="0" borderId="60" xfId="61" applyNumberFormat="1" applyFont="1" applyBorder="1" applyAlignment="1">
      <alignment horizontal="right"/>
    </xf>
    <xf numFmtId="4" fontId="7" fillId="0" borderId="60" xfId="0" applyNumberFormat="1" applyFont="1" applyBorder="1" applyAlignment="1">
      <alignment/>
    </xf>
    <xf numFmtId="4" fontId="7" fillId="0" borderId="62" xfId="61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" fontId="2" fillId="0" borderId="24" xfId="61" applyNumberFormat="1" applyFont="1" applyBorder="1" applyAlignment="1">
      <alignment horizontal="right"/>
    </xf>
    <xf numFmtId="4" fontId="7" fillId="0" borderId="28" xfId="61" applyNumberFormat="1" applyFont="1" applyBorder="1" applyAlignment="1">
      <alignment horizontal="right"/>
    </xf>
    <xf numFmtId="4" fontId="6" fillId="0" borderId="60" xfId="0" applyNumberFormat="1" applyFont="1" applyBorder="1" applyAlignment="1">
      <alignment/>
    </xf>
    <xf numFmtId="4" fontId="3" fillId="0" borderId="6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7" fillId="0" borderId="62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 horizontal="center"/>
    </xf>
    <xf numFmtId="4" fontId="6" fillId="0" borderId="0" xfId="61" applyNumberFormat="1" applyFont="1" applyBorder="1" applyAlignment="1">
      <alignment/>
    </xf>
    <xf numFmtId="4" fontId="3" fillId="0" borderId="33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52" xfId="0" applyFont="1" applyBorder="1" applyAlignment="1">
      <alignment/>
    </xf>
    <xf numFmtId="0" fontId="1" fillId="0" borderId="23" xfId="0" applyFont="1" applyBorder="1" applyAlignment="1">
      <alignment/>
    </xf>
    <xf numFmtId="172" fontId="6" fillId="0" borderId="16" xfId="0" applyNumberFormat="1" applyFont="1" applyBorder="1" applyAlignment="1">
      <alignment/>
    </xf>
    <xf numFmtId="0" fontId="0" fillId="0" borderId="57" xfId="0" applyBorder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K457"/>
  <sheetViews>
    <sheetView zoomScalePageLayoutView="0" workbookViewId="0" topLeftCell="A193">
      <selection activeCell="B213" sqref="B213"/>
    </sheetView>
  </sheetViews>
  <sheetFormatPr defaultColWidth="9.140625" defaultRowHeight="12.75"/>
  <cols>
    <col min="1" max="1" width="9.57421875" style="0" customWidth="1"/>
    <col min="2" max="2" width="67.7109375" style="0" customWidth="1"/>
    <col min="3" max="3" width="20.8515625" style="0" customWidth="1"/>
    <col min="4" max="4" width="18.421875" style="0" hidden="1" customWidth="1"/>
    <col min="5" max="5" width="17.421875" style="0" hidden="1" customWidth="1"/>
    <col min="6" max="6" width="16.28125" style="0" customWidth="1"/>
    <col min="7" max="7" width="10.7109375" style="0" hidden="1" customWidth="1"/>
    <col min="8" max="8" width="0.42578125" style="0" hidden="1" customWidth="1"/>
    <col min="9" max="9" width="17.57421875" style="0" customWidth="1"/>
  </cols>
  <sheetData>
    <row r="1" spans="1:9" s="129" customFormat="1" ht="15.75">
      <c r="A1" s="580" t="s">
        <v>40</v>
      </c>
      <c r="B1" s="580"/>
      <c r="C1" s="580"/>
      <c r="D1" s="580"/>
      <c r="E1" s="580"/>
      <c r="F1" s="580"/>
      <c r="G1" s="128"/>
      <c r="H1" s="128"/>
      <c r="I1" s="128"/>
    </row>
    <row r="3" spans="1:6" s="123" customFormat="1" ht="19.5" customHeight="1">
      <c r="A3" s="120"/>
      <c r="B3" s="121" t="s">
        <v>60</v>
      </c>
      <c r="C3" s="121"/>
      <c r="D3" s="121"/>
      <c r="E3" s="121"/>
      <c r="F3" s="122"/>
    </row>
    <row r="4" spans="1:7" ht="19.5" customHeight="1">
      <c r="A4" s="13"/>
      <c r="B4" s="134"/>
      <c r="G4" s="11"/>
    </row>
    <row r="5" spans="1:9" ht="19.5" customHeight="1">
      <c r="A5" s="14" t="s">
        <v>51</v>
      </c>
      <c r="B5" s="14" t="s">
        <v>61</v>
      </c>
      <c r="G5" s="8"/>
      <c r="H5" s="8"/>
      <c r="I5" s="8"/>
    </row>
    <row r="6" spans="1:9" s="116" customFormat="1" ht="19.5" customHeight="1" thickBot="1">
      <c r="A6" s="14" t="s">
        <v>2</v>
      </c>
      <c r="B6"/>
      <c r="C6"/>
      <c r="D6"/>
      <c r="E6"/>
      <c r="F6" s="8"/>
      <c r="G6" s="115"/>
      <c r="H6" s="115"/>
      <c r="I6" s="115"/>
    </row>
    <row r="7" spans="1:9" s="116" customFormat="1" ht="19.5" customHeight="1" thickBot="1">
      <c r="A7" s="110" t="s">
        <v>0</v>
      </c>
      <c r="B7" s="111" t="s">
        <v>1</v>
      </c>
      <c r="C7" s="112" t="s">
        <v>17</v>
      </c>
      <c r="D7"/>
      <c r="E7"/>
      <c r="F7" s="8"/>
      <c r="G7" s="109"/>
      <c r="H7" s="109"/>
      <c r="I7" s="109"/>
    </row>
    <row r="8" spans="1:9" s="116" customFormat="1" ht="19.5" customHeight="1" thickBot="1">
      <c r="A8" s="176">
        <v>636</v>
      </c>
      <c r="B8" s="176" t="s">
        <v>29</v>
      </c>
      <c r="C8" s="191">
        <v>5285000</v>
      </c>
      <c r="D8" s="113" t="s">
        <v>9</v>
      </c>
      <c r="E8" s="114" t="s">
        <v>10</v>
      </c>
      <c r="F8" s="115"/>
      <c r="G8" s="109"/>
      <c r="H8" s="109"/>
      <c r="I8" s="109"/>
    </row>
    <row r="9" spans="1:9" ht="16.5" customHeight="1" thickBot="1">
      <c r="A9" s="187"/>
      <c r="B9" s="168" t="s">
        <v>18</v>
      </c>
      <c r="C9" s="169">
        <f>SUM(C8:C8)</f>
        <v>5285000</v>
      </c>
      <c r="D9" s="107"/>
      <c r="E9" s="108"/>
      <c r="F9" s="109"/>
      <c r="G9" s="24"/>
      <c r="H9" s="24"/>
      <c r="I9" s="24"/>
    </row>
    <row r="10" spans="1:9" ht="19.5" customHeight="1" thickBot="1">
      <c r="A10" s="184"/>
      <c r="B10" s="122"/>
      <c r="C10" s="124"/>
      <c r="D10" s="107"/>
      <c r="E10" s="108"/>
      <c r="F10" s="109"/>
      <c r="G10" s="21"/>
      <c r="H10" s="22"/>
      <c r="I10" s="22"/>
    </row>
    <row r="11" spans="1:9" s="14" customFormat="1" ht="19.5" customHeight="1" thickBot="1">
      <c r="A11" s="71" t="s">
        <v>3</v>
      </c>
      <c r="B11" s="101"/>
      <c r="C11" s="23"/>
      <c r="D11" s="102" t="e">
        <f>SUM(#REF!)</f>
        <v>#REF!</v>
      </c>
      <c r="E11" s="20" t="e">
        <f>SUM(#REF!)</f>
        <v>#REF!</v>
      </c>
      <c r="F11" s="24"/>
      <c r="G11" s="118"/>
      <c r="H11" s="118"/>
      <c r="I11" s="118"/>
    </row>
    <row r="12" spans="1:9" ht="19.5" customHeight="1" thickBot="1">
      <c r="A12" s="117" t="s">
        <v>0</v>
      </c>
      <c r="B12" s="141" t="s">
        <v>1</v>
      </c>
      <c r="C12" s="138" t="s">
        <v>17</v>
      </c>
      <c r="D12" s="21"/>
      <c r="E12" s="21"/>
      <c r="F12" s="21"/>
      <c r="G12" s="21"/>
      <c r="H12" s="22"/>
      <c r="I12" s="22"/>
    </row>
    <row r="13" spans="1:9" ht="19.5" customHeight="1">
      <c r="A13" s="153">
        <v>311</v>
      </c>
      <c r="B13" s="154" t="s">
        <v>4</v>
      </c>
      <c r="C13" s="155">
        <v>4260000</v>
      </c>
      <c r="D13" s="118"/>
      <c r="E13" s="118"/>
      <c r="F13" s="118"/>
      <c r="G13" s="23"/>
      <c r="H13" s="23"/>
      <c r="I13" s="23"/>
    </row>
    <row r="14" spans="1:9" ht="19.5" customHeight="1">
      <c r="A14" s="156">
        <v>312</v>
      </c>
      <c r="B14" s="157" t="s">
        <v>5</v>
      </c>
      <c r="C14" s="158">
        <v>132000</v>
      </c>
      <c r="D14" s="21"/>
      <c r="E14" s="21"/>
      <c r="F14" s="21"/>
      <c r="G14" s="23"/>
      <c r="H14" s="23"/>
      <c r="I14" s="23"/>
    </row>
    <row r="15" spans="1:9" ht="19.5" customHeight="1">
      <c r="A15" s="156">
        <v>313</v>
      </c>
      <c r="B15" s="157" t="s">
        <v>6</v>
      </c>
      <c r="C15" s="158">
        <v>720000</v>
      </c>
      <c r="D15" s="99"/>
      <c r="E15" s="46"/>
      <c r="F15" s="23"/>
      <c r="G15" s="23"/>
      <c r="H15" s="23"/>
      <c r="I15" s="23"/>
    </row>
    <row r="16" spans="1:9" ht="19.5" customHeight="1">
      <c r="A16" s="157">
        <v>321</v>
      </c>
      <c r="B16" s="157" t="s">
        <v>7</v>
      </c>
      <c r="C16" s="197">
        <v>150000</v>
      </c>
      <c r="D16" s="99"/>
      <c r="E16" s="46"/>
      <c r="F16" s="23"/>
      <c r="G16" s="23"/>
      <c r="H16" s="23"/>
      <c r="I16" s="49"/>
    </row>
    <row r="17" spans="1:9" ht="19.5" customHeight="1" thickBot="1">
      <c r="A17" s="193">
        <v>329</v>
      </c>
      <c r="B17" s="157" t="s">
        <v>8</v>
      </c>
      <c r="C17" s="194">
        <v>23000</v>
      </c>
      <c r="D17" s="195"/>
      <c r="E17" s="196"/>
      <c r="F17" s="23"/>
      <c r="G17" s="23"/>
      <c r="H17" s="23"/>
      <c r="I17" s="49"/>
    </row>
    <row r="18" spans="1:9" ht="19.5" customHeight="1" thickBot="1">
      <c r="A18" s="159"/>
      <c r="B18" s="160" t="s">
        <v>19</v>
      </c>
      <c r="C18" s="188">
        <f>SUM(C13:C17)</f>
        <v>5285000</v>
      </c>
      <c r="D18" s="189"/>
      <c r="E18" s="190"/>
      <c r="F18" s="34"/>
      <c r="G18" s="34"/>
      <c r="H18" s="23"/>
      <c r="I18" s="23"/>
    </row>
    <row r="19" spans="1:9" s="8" customFormat="1" ht="19.5" customHeight="1">
      <c r="A19" s="132"/>
      <c r="B19" s="132"/>
      <c r="C19" s="185"/>
      <c r="D19" s="23"/>
      <c r="E19" s="34"/>
      <c r="F19" s="34"/>
      <c r="G19" s="49"/>
      <c r="H19" s="49"/>
      <c r="I19" s="49"/>
    </row>
    <row r="20" spans="1:9" s="8" customFormat="1" ht="19.5" customHeight="1">
      <c r="A20" s="132"/>
      <c r="B20" s="132"/>
      <c r="C20" s="185"/>
      <c r="D20" s="23"/>
      <c r="E20" s="34"/>
      <c r="F20" s="34"/>
      <c r="G20" s="49"/>
      <c r="H20" s="49"/>
      <c r="I20" s="49"/>
    </row>
    <row r="21" spans="1:9" s="8" customFormat="1" ht="19.5" customHeight="1">
      <c r="A21" s="122"/>
      <c r="B21" s="122" t="s">
        <v>56</v>
      </c>
      <c r="C21" s="124"/>
      <c r="D21" s="23"/>
      <c r="E21" s="34"/>
      <c r="F21" s="34"/>
      <c r="G21" s="49"/>
      <c r="H21" s="49"/>
      <c r="I21" s="49"/>
    </row>
    <row r="22" spans="2:9" s="8" customFormat="1" ht="15.75">
      <c r="B22" s="132"/>
      <c r="D22" s="23"/>
      <c r="E22" s="34"/>
      <c r="F22" s="34"/>
      <c r="G22" s="23"/>
      <c r="H22" s="23"/>
      <c r="I22" s="23"/>
    </row>
    <row r="23" spans="1:9" s="123" customFormat="1" ht="19.5" customHeight="1">
      <c r="A23" s="14" t="s">
        <v>54</v>
      </c>
      <c r="B23" s="14" t="s">
        <v>55</v>
      </c>
      <c r="C23"/>
      <c r="D23" s="125"/>
      <c r="E23" s="126"/>
      <c r="F23" s="127"/>
      <c r="G23" s="127"/>
      <c r="H23" s="127"/>
      <c r="I23" s="127"/>
    </row>
    <row r="24" spans="1:9" ht="19.5" customHeight="1" thickBot="1">
      <c r="A24" s="4" t="s">
        <v>2</v>
      </c>
      <c r="B24" s="116"/>
      <c r="C24" s="116"/>
      <c r="D24" s="119">
        <f>SUM(D23)</f>
        <v>0</v>
      </c>
      <c r="E24" s="47">
        <f>SUM(E23)</f>
        <v>0</v>
      </c>
      <c r="F24" s="52"/>
      <c r="G24" s="24"/>
      <c r="H24" s="24"/>
      <c r="I24" s="24"/>
    </row>
    <row r="25" spans="1:9" ht="19.5" customHeight="1" thickBot="1">
      <c r="A25" s="110" t="s">
        <v>0</v>
      </c>
      <c r="B25" s="111" t="s">
        <v>1</v>
      </c>
      <c r="C25" s="150" t="s">
        <v>17</v>
      </c>
      <c r="D25" s="19" t="e">
        <f>SUM(#REF!,#REF!,#REF!,D24,#REF!)</f>
        <v>#REF!</v>
      </c>
      <c r="E25" s="20" t="e">
        <f>SUM(#REF!,#REF!,#REF!,E24,#REF!)</f>
        <v>#REF!</v>
      </c>
      <c r="F25" s="24"/>
      <c r="G25" s="24"/>
      <c r="H25" s="24"/>
      <c r="I25" s="24"/>
    </row>
    <row r="26" spans="1:9" ht="19.5" customHeight="1" thickBot="1">
      <c r="A26" s="161">
        <v>671</v>
      </c>
      <c r="B26" s="152" t="s">
        <v>12</v>
      </c>
      <c r="C26" s="162">
        <v>666460</v>
      </c>
      <c r="D26" s="24"/>
      <c r="E26" s="24"/>
      <c r="F26" s="24"/>
      <c r="G26" s="24"/>
      <c r="H26" s="24"/>
      <c r="I26" s="37"/>
    </row>
    <row r="27" spans="1:9" ht="19.5" customHeight="1" thickBot="1">
      <c r="A27" s="167"/>
      <c r="B27" s="168" t="s">
        <v>20</v>
      </c>
      <c r="C27" s="169">
        <f>SUM(C26:C26)</f>
        <v>666460</v>
      </c>
      <c r="D27" s="24"/>
      <c r="E27" s="24"/>
      <c r="F27" s="24"/>
      <c r="G27" s="24"/>
      <c r="H27" s="24"/>
      <c r="I27" s="37"/>
    </row>
    <row r="28" spans="1:9" ht="19.5" customHeight="1">
      <c r="A28" s="131"/>
      <c r="B28" s="131"/>
      <c r="C28" s="109"/>
      <c r="F28" s="8"/>
      <c r="G28" s="24"/>
      <c r="H28" s="24"/>
      <c r="I28" s="192"/>
    </row>
    <row r="29" spans="1:9" ht="19.5" customHeight="1" thickBot="1">
      <c r="A29" s="14" t="s">
        <v>3</v>
      </c>
      <c r="B29" s="130"/>
      <c r="C29" s="116"/>
      <c r="D29" s="23"/>
      <c r="E29" s="23"/>
      <c r="F29" s="23"/>
      <c r="G29" s="23"/>
      <c r="H29" s="23"/>
      <c r="I29" s="23"/>
    </row>
    <row r="30" spans="1:3" s="8" customFormat="1" ht="19.5" customHeight="1" thickBot="1">
      <c r="A30" s="106" t="s">
        <v>0</v>
      </c>
      <c r="B30" s="140" t="s">
        <v>1</v>
      </c>
      <c r="C30" s="139" t="s">
        <v>21</v>
      </c>
    </row>
    <row r="31" spans="1:10" ht="19.5" customHeight="1">
      <c r="A31" s="170">
        <v>321</v>
      </c>
      <c r="B31" s="171" t="s">
        <v>13</v>
      </c>
      <c r="C31" s="172">
        <v>38000</v>
      </c>
      <c r="F31" s="8"/>
      <c r="G31" s="8"/>
      <c r="H31" s="8"/>
      <c r="I31" s="8"/>
      <c r="J31" s="8"/>
    </row>
    <row r="32" spans="1:10" ht="19.5" customHeight="1">
      <c r="A32" s="170">
        <v>322</v>
      </c>
      <c r="B32" s="171" t="s">
        <v>14</v>
      </c>
      <c r="C32" s="172">
        <v>185000</v>
      </c>
      <c r="F32" s="8"/>
      <c r="G32" s="8"/>
      <c r="H32" s="8"/>
      <c r="I32" s="8"/>
      <c r="J32" s="8"/>
    </row>
    <row r="33" spans="1:10" ht="19.5" customHeight="1">
      <c r="A33" s="156">
        <v>323</v>
      </c>
      <c r="B33" s="157" t="s">
        <v>15</v>
      </c>
      <c r="C33" s="158">
        <v>424960</v>
      </c>
      <c r="D33" s="96"/>
      <c r="E33" s="28"/>
      <c r="F33" s="49"/>
      <c r="G33" s="34"/>
      <c r="H33" s="23"/>
      <c r="I33" s="54"/>
      <c r="J33" s="8"/>
    </row>
    <row r="34" spans="1:10" ht="19.5" customHeight="1">
      <c r="A34" s="156">
        <v>324</v>
      </c>
      <c r="B34" s="157" t="s">
        <v>22</v>
      </c>
      <c r="C34" s="158">
        <v>4000</v>
      </c>
      <c r="D34" s="103"/>
      <c r="E34" s="30"/>
      <c r="F34" s="24"/>
      <c r="G34" s="34"/>
      <c r="H34" s="23"/>
      <c r="I34" s="54"/>
      <c r="J34" s="8"/>
    </row>
    <row r="35" spans="1:10" ht="19.5" customHeight="1">
      <c r="A35" s="156">
        <v>329</v>
      </c>
      <c r="B35" s="157" t="s">
        <v>8</v>
      </c>
      <c r="C35" s="158">
        <v>8000</v>
      </c>
      <c r="D35" s="96"/>
      <c r="E35" s="28"/>
      <c r="F35" s="23"/>
      <c r="G35" s="24"/>
      <c r="H35" s="24"/>
      <c r="I35" s="24"/>
      <c r="J35" s="8"/>
    </row>
    <row r="36" spans="1:10" ht="19.5" customHeight="1" thickBot="1">
      <c r="A36" s="156">
        <v>343</v>
      </c>
      <c r="B36" s="173" t="s">
        <v>16</v>
      </c>
      <c r="C36" s="158">
        <v>6500</v>
      </c>
      <c r="D36" s="96"/>
      <c r="E36" s="28"/>
      <c r="F36" s="23"/>
      <c r="G36" s="23"/>
      <c r="H36" s="23"/>
      <c r="I36" s="23"/>
      <c r="J36" s="8"/>
    </row>
    <row r="37" spans="1:10" s="1" customFormat="1" ht="19.5" customHeight="1" thickBot="1">
      <c r="A37" s="159"/>
      <c r="B37" s="174" t="s">
        <v>28</v>
      </c>
      <c r="C37" s="175">
        <f>SUM(C31:C36)</f>
        <v>666460</v>
      </c>
      <c r="D37" s="96"/>
      <c r="E37" s="28"/>
      <c r="F37" s="23"/>
      <c r="G37" s="23"/>
      <c r="H37" s="23"/>
      <c r="I37" s="23"/>
      <c r="J37" s="5"/>
    </row>
    <row r="38" spans="4:10" ht="19.5" customHeight="1">
      <c r="D38" s="96"/>
      <c r="E38" s="28"/>
      <c r="F38" s="49"/>
      <c r="G38" s="49"/>
      <c r="H38" s="23"/>
      <c r="I38" s="34"/>
      <c r="J38" s="8"/>
    </row>
    <row r="39" spans="1:15" s="8" customFormat="1" ht="19.5" customHeight="1">
      <c r="A39" s="71" t="s">
        <v>57</v>
      </c>
      <c r="B39" s="71" t="s">
        <v>59</v>
      </c>
      <c r="C39" s="109"/>
      <c r="D39" s="36"/>
      <c r="E39" s="36"/>
      <c r="F39" s="24"/>
      <c r="G39" s="24"/>
      <c r="H39" s="24"/>
      <c r="I39" s="24"/>
      <c r="N39" s="17"/>
      <c r="O39" s="17"/>
    </row>
    <row r="40" spans="1:15" s="8" customFormat="1" ht="19.5" customHeight="1" thickBot="1">
      <c r="A40" s="4" t="s">
        <v>2</v>
      </c>
      <c r="B40" s="116"/>
      <c r="C40" s="116"/>
      <c r="D40" s="36"/>
      <c r="E40" s="36"/>
      <c r="F40" s="24"/>
      <c r="G40" s="24"/>
      <c r="H40" s="24"/>
      <c r="I40" s="24"/>
      <c r="N40" s="17"/>
      <c r="O40" s="17"/>
    </row>
    <row r="41" spans="1:15" s="8" customFormat="1" ht="19.5" customHeight="1" thickBot="1">
      <c r="A41" s="110" t="s">
        <v>0</v>
      </c>
      <c r="B41" s="111" t="s">
        <v>1</v>
      </c>
      <c r="C41" s="150" t="s">
        <v>17</v>
      </c>
      <c r="D41" s="36"/>
      <c r="E41" s="36"/>
      <c r="F41" s="24"/>
      <c r="G41" s="24"/>
      <c r="H41" s="24"/>
      <c r="I41" s="24"/>
      <c r="N41" s="17"/>
      <c r="O41" s="17"/>
    </row>
    <row r="42" spans="1:15" s="8" customFormat="1" ht="19.5" customHeight="1" thickBot="1">
      <c r="A42" s="161">
        <v>671</v>
      </c>
      <c r="B42" s="152" t="s">
        <v>58</v>
      </c>
      <c r="C42" s="162">
        <v>4176.9</v>
      </c>
      <c r="D42" s="36"/>
      <c r="E42" s="36"/>
      <c r="F42" s="24"/>
      <c r="G42" s="24"/>
      <c r="H42" s="24"/>
      <c r="I42" s="24"/>
      <c r="N42" s="17"/>
      <c r="O42" s="17"/>
    </row>
    <row r="43" spans="1:15" s="8" customFormat="1" ht="19.5" customHeight="1" thickBot="1">
      <c r="A43" s="167"/>
      <c r="B43" s="168" t="s">
        <v>20</v>
      </c>
      <c r="C43" s="169">
        <f>SUM(C42:C42)</f>
        <v>4176.9</v>
      </c>
      <c r="D43" s="36"/>
      <c r="E43" s="36"/>
      <c r="F43" s="24"/>
      <c r="G43" s="24"/>
      <c r="H43" s="24"/>
      <c r="I43" s="24"/>
      <c r="N43" s="17"/>
      <c r="O43" s="17"/>
    </row>
    <row r="44" spans="1:15" s="8" customFormat="1" ht="19.5" customHeight="1">
      <c r="A44" s="131"/>
      <c r="B44" s="131"/>
      <c r="C44" s="109"/>
      <c r="D44" s="36"/>
      <c r="E44" s="36"/>
      <c r="F44" s="24"/>
      <c r="G44" s="24"/>
      <c r="H44" s="24"/>
      <c r="I44" s="24"/>
      <c r="N44" s="17"/>
      <c r="O44" s="17"/>
    </row>
    <row r="45" spans="1:15" s="8" customFormat="1" ht="19.5" customHeight="1" thickBot="1">
      <c r="A45" s="14" t="s">
        <v>3</v>
      </c>
      <c r="B45" s="130"/>
      <c r="C45" s="116"/>
      <c r="D45" s="36"/>
      <c r="E45" s="36"/>
      <c r="F45" s="24"/>
      <c r="G45" s="24"/>
      <c r="H45" s="24"/>
      <c r="I45" s="24"/>
      <c r="N45" s="17"/>
      <c r="O45" s="17"/>
    </row>
    <row r="46" spans="1:15" s="8" customFormat="1" ht="19.5" customHeight="1" thickBot="1">
      <c r="A46" s="106" t="s">
        <v>0</v>
      </c>
      <c r="B46" s="140" t="s">
        <v>1</v>
      </c>
      <c r="C46" s="139" t="s">
        <v>21</v>
      </c>
      <c r="D46" s="36"/>
      <c r="E46" s="36"/>
      <c r="F46" s="24"/>
      <c r="G46" s="24"/>
      <c r="H46" s="24"/>
      <c r="I46" s="24"/>
      <c r="N46" s="17"/>
      <c r="O46" s="17"/>
    </row>
    <row r="47" spans="1:15" s="8" customFormat="1" ht="19.5" customHeight="1" thickBot="1">
      <c r="A47" s="156">
        <v>322</v>
      </c>
      <c r="B47" s="171" t="s">
        <v>14</v>
      </c>
      <c r="C47" s="247">
        <v>4176.9</v>
      </c>
      <c r="D47" s="36"/>
      <c r="E47" s="36"/>
      <c r="F47" s="24"/>
      <c r="G47" s="24"/>
      <c r="H47" s="24"/>
      <c r="I47" s="24"/>
      <c r="N47" s="17"/>
      <c r="O47" s="17"/>
    </row>
    <row r="48" spans="1:15" s="8" customFormat="1" ht="19.5" customHeight="1" thickBot="1">
      <c r="A48" s="159"/>
      <c r="B48" s="174" t="s">
        <v>28</v>
      </c>
      <c r="C48" s="175">
        <f>SUM(C47:C47)</f>
        <v>4176.9</v>
      </c>
      <c r="D48" s="36"/>
      <c r="E48" s="36"/>
      <c r="F48" s="24"/>
      <c r="G48" s="24"/>
      <c r="H48" s="24"/>
      <c r="I48" s="24"/>
      <c r="N48" s="17"/>
      <c r="O48" s="17"/>
    </row>
    <row r="49" spans="2:15" s="8" customFormat="1" ht="19.5" customHeight="1">
      <c r="B49" s="230" t="s">
        <v>66</v>
      </c>
      <c r="D49" s="36"/>
      <c r="E49" s="36"/>
      <c r="F49" s="24"/>
      <c r="G49" s="24"/>
      <c r="H49" s="24"/>
      <c r="I49" s="24"/>
      <c r="N49" s="17"/>
      <c r="O49" s="17"/>
    </row>
    <row r="50" spans="4:15" s="8" customFormat="1" ht="19.5" customHeight="1">
      <c r="D50" s="36"/>
      <c r="E50" s="36"/>
      <c r="F50" s="24"/>
      <c r="G50" s="24"/>
      <c r="H50" s="24"/>
      <c r="I50" s="24"/>
      <c r="N50" s="17"/>
      <c r="O50" s="17"/>
    </row>
    <row r="51" spans="1:15" s="8" customFormat="1" ht="19.5" customHeight="1">
      <c r="A51" s="131"/>
      <c r="B51" s="132" t="s">
        <v>42</v>
      </c>
      <c r="C51" s="109"/>
      <c r="D51" s="36"/>
      <c r="E51" s="36"/>
      <c r="F51" s="24"/>
      <c r="G51" s="24"/>
      <c r="H51" s="24"/>
      <c r="I51" s="24"/>
      <c r="N51" s="17"/>
      <c r="O51" s="17"/>
    </row>
    <row r="52" spans="1:15" s="8" customFormat="1" ht="19.5" customHeight="1">
      <c r="A52" s="71" t="s">
        <v>49</v>
      </c>
      <c r="B52" s="71" t="s">
        <v>41</v>
      </c>
      <c r="D52" s="36"/>
      <c r="E52" s="36"/>
      <c r="F52" s="24"/>
      <c r="G52" s="24"/>
      <c r="H52" s="24"/>
      <c r="I52" s="24"/>
      <c r="N52" s="17"/>
      <c r="O52" s="17"/>
    </row>
    <row r="53" spans="1:15" s="8" customFormat="1" ht="19.5" customHeight="1" thickBot="1">
      <c r="A53" s="4" t="s">
        <v>2</v>
      </c>
      <c r="B53" s="116"/>
      <c r="C53" s="116"/>
      <c r="D53" s="36"/>
      <c r="E53" s="36"/>
      <c r="F53" s="24"/>
      <c r="G53" s="24"/>
      <c r="H53" s="24"/>
      <c r="I53" s="24"/>
      <c r="N53" s="17"/>
      <c r="O53" s="17"/>
    </row>
    <row r="54" spans="1:15" s="8" customFormat="1" ht="19.5" customHeight="1" thickBot="1">
      <c r="A54" s="110" t="s">
        <v>0</v>
      </c>
      <c r="B54" s="111" t="s">
        <v>1</v>
      </c>
      <c r="C54" s="150" t="s">
        <v>17</v>
      </c>
      <c r="D54" s="36"/>
      <c r="E54" s="36"/>
      <c r="F54" s="24"/>
      <c r="G54" s="24"/>
      <c r="H54" s="24"/>
      <c r="I54" s="24"/>
      <c r="N54" s="17"/>
      <c r="O54" s="17"/>
    </row>
    <row r="55" spans="1:15" s="8" customFormat="1" ht="19.5" customHeight="1" thickBot="1">
      <c r="A55" s="161">
        <v>671</v>
      </c>
      <c r="B55" s="152" t="s">
        <v>12</v>
      </c>
      <c r="C55" s="162">
        <v>21549.78</v>
      </c>
      <c r="D55" s="36"/>
      <c r="E55" s="36"/>
      <c r="F55" s="24"/>
      <c r="G55" s="24"/>
      <c r="H55" s="24"/>
      <c r="I55" s="24"/>
      <c r="N55" s="17"/>
      <c r="O55" s="17"/>
    </row>
    <row r="56" spans="1:15" s="8" customFormat="1" ht="19.5" customHeight="1" thickBot="1">
      <c r="A56" s="167"/>
      <c r="B56" s="168" t="s">
        <v>20</v>
      </c>
      <c r="C56" s="169">
        <f>SUM(C55:C55)</f>
        <v>21549.78</v>
      </c>
      <c r="D56" s="36"/>
      <c r="E56" s="36"/>
      <c r="F56" s="24"/>
      <c r="G56" s="24"/>
      <c r="H56" s="24"/>
      <c r="I56" s="24"/>
      <c r="N56" s="17"/>
      <c r="O56" s="17"/>
    </row>
    <row r="57" spans="2:15" s="8" customFormat="1" ht="19.5" customHeight="1">
      <c r="B57" s="205"/>
      <c r="D57" s="36"/>
      <c r="E57" s="36"/>
      <c r="F57" s="24"/>
      <c r="G57" s="24"/>
      <c r="H57" s="24"/>
      <c r="I57" s="24"/>
      <c r="N57" s="17"/>
      <c r="O57" s="17"/>
    </row>
    <row r="58" spans="1:9" s="8" customFormat="1" ht="19.5" customHeight="1" thickBot="1">
      <c r="A58" s="14" t="s">
        <v>3</v>
      </c>
      <c r="B58" s="130"/>
      <c r="C58" s="116"/>
      <c r="D58" s="22"/>
      <c r="E58" s="22"/>
      <c r="F58" s="55"/>
      <c r="G58" s="55"/>
      <c r="H58" s="55"/>
      <c r="I58" s="55"/>
    </row>
    <row r="59" spans="1:9" s="8" customFormat="1" ht="19.5" customHeight="1" thickBot="1">
      <c r="A59" s="106" t="s">
        <v>0</v>
      </c>
      <c r="B59" s="140" t="s">
        <v>1</v>
      </c>
      <c r="C59" s="139" t="s">
        <v>21</v>
      </c>
      <c r="D59" s="22"/>
      <c r="E59" s="22"/>
      <c r="F59" s="55"/>
      <c r="G59" s="55"/>
      <c r="H59" s="55"/>
      <c r="I59" s="55"/>
    </row>
    <row r="60" spans="1:9" s="8" customFormat="1" ht="19.5" customHeight="1">
      <c r="A60" s="153">
        <v>311</v>
      </c>
      <c r="B60" s="154" t="s">
        <v>25</v>
      </c>
      <c r="C60" s="245">
        <v>18262.07</v>
      </c>
      <c r="D60" s="22"/>
      <c r="E60" s="22"/>
      <c r="F60" s="55"/>
      <c r="G60" s="55"/>
      <c r="H60" s="55"/>
      <c r="I60" s="55"/>
    </row>
    <row r="61" spans="1:9" s="8" customFormat="1" ht="19.5" customHeight="1">
      <c r="A61" s="156">
        <v>313</v>
      </c>
      <c r="B61" s="157" t="s">
        <v>26</v>
      </c>
      <c r="C61" s="246">
        <v>3139.19</v>
      </c>
      <c r="D61" s="22"/>
      <c r="E61" s="22"/>
      <c r="F61" s="55"/>
      <c r="G61" s="55"/>
      <c r="H61" s="55"/>
      <c r="I61" s="55"/>
    </row>
    <row r="62" spans="1:9" s="8" customFormat="1" ht="19.5" customHeight="1" thickBot="1">
      <c r="A62" s="156">
        <v>321</v>
      </c>
      <c r="B62" s="171" t="s">
        <v>27</v>
      </c>
      <c r="C62" s="247">
        <v>148.52</v>
      </c>
      <c r="D62" s="22"/>
      <c r="E62" s="22"/>
      <c r="F62" s="55"/>
      <c r="G62" s="55"/>
      <c r="H62" s="55"/>
      <c r="I62" s="55"/>
    </row>
    <row r="63" spans="1:9" s="8" customFormat="1" ht="19.5" customHeight="1" thickBot="1">
      <c r="A63" s="159"/>
      <c r="B63" s="174" t="s">
        <v>28</v>
      </c>
      <c r="C63" s="175">
        <f>SUM(C60:C62)</f>
        <v>21549.78</v>
      </c>
      <c r="D63" s="22"/>
      <c r="E63" s="22"/>
      <c r="F63" s="55"/>
      <c r="G63" s="55"/>
      <c r="H63" s="55"/>
      <c r="I63" s="55"/>
    </row>
    <row r="64" spans="4:9" s="8" customFormat="1" ht="19.5" customHeight="1">
      <c r="D64" s="22"/>
      <c r="E64" s="22"/>
      <c r="F64" s="55"/>
      <c r="G64" s="55"/>
      <c r="H64" s="55"/>
      <c r="I64" s="55"/>
    </row>
    <row r="65" spans="1:9" s="8" customFormat="1" ht="19.5" customHeight="1">
      <c r="A65" s="225" t="s">
        <v>50</v>
      </c>
      <c r="B65" s="220" t="s">
        <v>43</v>
      </c>
      <c r="C65" s="219"/>
      <c r="D65" s="22"/>
      <c r="E65" s="22"/>
      <c r="F65" s="55"/>
      <c r="G65" s="55"/>
      <c r="H65" s="55"/>
      <c r="I65" s="55"/>
    </row>
    <row r="66" spans="1:9" s="8" customFormat="1" ht="19.5" customHeight="1">
      <c r="A66" s="216"/>
      <c r="B66" s="216"/>
      <c r="C66" s="211"/>
      <c r="D66" s="22"/>
      <c r="E66" s="22"/>
      <c r="F66" s="55"/>
      <c r="G66" s="55"/>
      <c r="H66" s="55"/>
      <c r="I66" s="55"/>
    </row>
    <row r="67" spans="1:9" s="8" customFormat="1" ht="19.5" customHeight="1" thickBot="1">
      <c r="A67" s="4" t="s">
        <v>2</v>
      </c>
      <c r="B67" s="116"/>
      <c r="C67" s="116"/>
      <c r="D67" s="22"/>
      <c r="E67" s="22"/>
      <c r="F67" s="55"/>
      <c r="G67" s="55"/>
      <c r="H67" s="55"/>
      <c r="I67" s="55"/>
    </row>
    <row r="68" spans="1:9" s="8" customFormat="1" ht="19.5" customHeight="1" thickBot="1">
      <c r="A68" s="110" t="s">
        <v>0</v>
      </c>
      <c r="B68" s="111" t="s">
        <v>1</v>
      </c>
      <c r="C68" s="150" t="s">
        <v>17</v>
      </c>
      <c r="D68" s="22"/>
      <c r="E68" s="22"/>
      <c r="F68" s="55"/>
      <c r="G68" s="55"/>
      <c r="H68" s="55"/>
      <c r="I68" s="55"/>
    </row>
    <row r="69" spans="1:9" s="8" customFormat="1" ht="19.5" customHeight="1" thickBot="1">
      <c r="A69" s="161">
        <v>671</v>
      </c>
      <c r="B69" s="152" t="s">
        <v>12</v>
      </c>
      <c r="C69" s="162">
        <v>46909.27</v>
      </c>
      <c r="D69" s="22"/>
      <c r="E69" s="22"/>
      <c r="F69" s="55"/>
      <c r="G69" s="55"/>
      <c r="H69" s="55"/>
      <c r="I69" s="55"/>
    </row>
    <row r="70" spans="1:9" s="8" customFormat="1" ht="19.5" customHeight="1" thickBot="1">
      <c r="A70" s="167"/>
      <c r="B70" s="168" t="s">
        <v>20</v>
      </c>
      <c r="C70" s="169">
        <f>SUM(C69:C69)</f>
        <v>46909.27</v>
      </c>
      <c r="D70" s="22"/>
      <c r="E70" s="22"/>
      <c r="F70" s="55"/>
      <c r="G70" s="55"/>
      <c r="H70" s="55"/>
      <c r="I70" s="55"/>
    </row>
    <row r="71" spans="4:9" s="8" customFormat="1" ht="19.5" customHeight="1">
      <c r="D71" s="22"/>
      <c r="E71" s="22"/>
      <c r="F71" s="55"/>
      <c r="G71" s="55"/>
      <c r="H71" s="55"/>
      <c r="I71" s="55"/>
    </row>
    <row r="72" spans="1:9" s="8" customFormat="1" ht="19.5" customHeight="1" thickBot="1">
      <c r="A72" s="71" t="s">
        <v>3</v>
      </c>
      <c r="D72" s="22"/>
      <c r="E72" s="22"/>
      <c r="F72" s="55"/>
      <c r="G72" s="55"/>
      <c r="H72" s="55"/>
      <c r="I72" s="55"/>
    </row>
    <row r="73" spans="1:9" s="8" customFormat="1" ht="19.5" customHeight="1" thickBot="1">
      <c r="A73" s="106" t="s">
        <v>0</v>
      </c>
      <c r="B73" s="140" t="s">
        <v>1</v>
      </c>
      <c r="C73" s="139" t="s">
        <v>21</v>
      </c>
      <c r="D73" s="56">
        <f>D58</f>
        <v>0</v>
      </c>
      <c r="E73" s="56">
        <f>E58</f>
        <v>0</v>
      </c>
      <c r="F73" s="56"/>
      <c r="G73" s="56"/>
      <c r="H73" s="56"/>
      <c r="I73" s="56"/>
    </row>
    <row r="74" spans="1:9" s="8" customFormat="1" ht="19.5" customHeight="1">
      <c r="A74" s="153">
        <v>311</v>
      </c>
      <c r="B74" s="154" t="s">
        <v>25</v>
      </c>
      <c r="C74" s="245">
        <v>39719.89</v>
      </c>
      <c r="D74" s="56"/>
      <c r="E74" s="56"/>
      <c r="F74" s="56"/>
      <c r="G74" s="56"/>
      <c r="H74" s="56"/>
      <c r="I74" s="56"/>
    </row>
    <row r="75" spans="1:18" ht="19.5" customHeight="1">
      <c r="A75" s="156">
        <v>313</v>
      </c>
      <c r="B75" s="157" t="s">
        <v>26</v>
      </c>
      <c r="C75" s="246">
        <v>6827.9</v>
      </c>
      <c r="D75" s="136"/>
      <c r="E75" s="137"/>
      <c r="F75" s="55"/>
      <c r="G75" s="55"/>
      <c r="H75" s="55"/>
      <c r="I75" s="55"/>
      <c r="J75" s="8"/>
      <c r="M75" s="8"/>
      <c r="N75" s="8"/>
      <c r="O75" s="8"/>
      <c r="P75" s="8"/>
      <c r="Q75" s="8"/>
      <c r="R75" s="8"/>
    </row>
    <row r="76" spans="1:10" ht="19.5" customHeight="1" thickBot="1">
      <c r="A76" s="156">
        <v>321</v>
      </c>
      <c r="B76" s="171" t="s">
        <v>27</v>
      </c>
      <c r="C76" s="247">
        <v>361.48</v>
      </c>
      <c r="D76" s="104"/>
      <c r="E76" s="53"/>
      <c r="F76" s="51"/>
      <c r="G76" s="51"/>
      <c r="H76" s="51"/>
      <c r="I76" s="51"/>
      <c r="J76" s="8"/>
    </row>
    <row r="77" spans="1:10" ht="19.5" customHeight="1" thickBot="1">
      <c r="A77" s="159"/>
      <c r="B77" s="174" t="s">
        <v>28</v>
      </c>
      <c r="C77" s="175">
        <f>SUM(C74:C76)</f>
        <v>46909.270000000004</v>
      </c>
      <c r="D77" s="104"/>
      <c r="E77" s="53"/>
      <c r="F77" s="51"/>
      <c r="G77" s="51"/>
      <c r="H77" s="51"/>
      <c r="I77" s="51"/>
      <c r="J77" s="8"/>
    </row>
    <row r="78" spans="4:10" ht="19.5" customHeight="1">
      <c r="D78" s="96"/>
      <c r="E78" s="28"/>
      <c r="F78" s="23"/>
      <c r="G78" s="49"/>
      <c r="H78" s="23"/>
      <c r="I78" s="23"/>
      <c r="J78" s="8"/>
    </row>
    <row r="79" spans="1:10" ht="19.5" customHeight="1">
      <c r="A79" s="132"/>
      <c r="B79" s="132" t="s">
        <v>76</v>
      </c>
      <c r="C79" s="8"/>
      <c r="D79" s="103"/>
      <c r="E79" s="30"/>
      <c r="F79" s="24"/>
      <c r="G79" s="52"/>
      <c r="H79" s="24"/>
      <c r="I79" s="24"/>
      <c r="J79" s="8"/>
    </row>
    <row r="80" spans="1:10" ht="19.5" customHeight="1">
      <c r="A80" s="71" t="s">
        <v>49</v>
      </c>
      <c r="B80" s="220" t="s">
        <v>44</v>
      </c>
      <c r="C80" s="8"/>
      <c r="D80" s="104"/>
      <c r="E80" s="53"/>
      <c r="F80" s="58"/>
      <c r="G80" s="60"/>
      <c r="H80" s="60"/>
      <c r="I80" s="58"/>
      <c r="J80" s="8"/>
    </row>
    <row r="81" spans="1:10" ht="13.5" thickBot="1">
      <c r="A81" s="71" t="s">
        <v>2</v>
      </c>
      <c r="B81" s="8"/>
      <c r="C81" s="8"/>
      <c r="D81" s="94"/>
      <c r="E81" s="28"/>
      <c r="F81" s="49"/>
      <c r="G81" s="23"/>
      <c r="H81" s="23"/>
      <c r="I81" s="49"/>
      <c r="J81" s="8"/>
    </row>
    <row r="82" spans="1:10" ht="19.5" customHeight="1" thickBot="1">
      <c r="A82" s="106" t="s">
        <v>0</v>
      </c>
      <c r="B82" s="198" t="s">
        <v>1</v>
      </c>
      <c r="C82" s="199" t="s">
        <v>17</v>
      </c>
      <c r="D82" s="96"/>
      <c r="E82" s="53"/>
      <c r="F82" s="24"/>
      <c r="G82" s="24"/>
      <c r="H82" s="24"/>
      <c r="I82" s="24"/>
      <c r="J82" s="8"/>
    </row>
    <row r="83" spans="1:10" ht="30" customHeight="1" thickBot="1">
      <c r="A83" s="193">
        <v>671</v>
      </c>
      <c r="B83" s="203" t="s">
        <v>35</v>
      </c>
      <c r="C83" s="212">
        <v>23327.25</v>
      </c>
      <c r="D83" s="96"/>
      <c r="E83" s="53"/>
      <c r="F83" s="24"/>
      <c r="G83" s="24"/>
      <c r="H83" s="24"/>
      <c r="I83" s="24"/>
      <c r="J83" s="8"/>
    </row>
    <row r="84" spans="1:10" ht="19.5" customHeight="1" thickBot="1">
      <c r="A84" s="106"/>
      <c r="B84" s="160" t="s">
        <v>20</v>
      </c>
      <c r="C84" s="188">
        <f>C83</f>
        <v>23327.25</v>
      </c>
      <c r="D84" s="104"/>
      <c r="E84" s="53"/>
      <c r="F84" s="59"/>
      <c r="G84" s="59"/>
      <c r="H84" s="59"/>
      <c r="I84" s="59"/>
      <c r="J84" s="8"/>
    </row>
    <row r="85" spans="4:10" ht="19.5" customHeight="1">
      <c r="D85" s="96"/>
      <c r="E85" s="28"/>
      <c r="F85" s="51"/>
      <c r="G85" s="51"/>
      <c r="H85" s="51"/>
      <c r="I85" s="51"/>
      <c r="J85" s="8"/>
    </row>
    <row r="86" spans="1:10" ht="19.5" customHeight="1" thickBot="1">
      <c r="A86" s="71" t="s">
        <v>3</v>
      </c>
      <c r="D86" s="93"/>
      <c r="E86" s="93"/>
      <c r="F86" s="93"/>
      <c r="G86" s="93"/>
      <c r="H86" s="93"/>
      <c r="I86" s="93"/>
      <c r="J86" s="93"/>
    </row>
    <row r="87" spans="1:10" ht="19.5" customHeight="1" thickBot="1">
      <c r="A87" s="106" t="s">
        <v>0</v>
      </c>
      <c r="B87" s="198" t="s">
        <v>1</v>
      </c>
      <c r="C87" s="199" t="s">
        <v>21</v>
      </c>
      <c r="D87" s="93"/>
      <c r="E87" s="93"/>
      <c r="F87" s="93"/>
      <c r="G87" s="93"/>
      <c r="H87" s="93"/>
      <c r="I87" s="93"/>
      <c r="J87" s="93"/>
    </row>
    <row r="88" spans="1:10" ht="19.5" customHeight="1">
      <c r="A88" s="153">
        <v>311</v>
      </c>
      <c r="B88" s="154" t="s">
        <v>25</v>
      </c>
      <c r="C88" s="242">
        <v>18052.2</v>
      </c>
      <c r="D88" s="93"/>
      <c r="E88" s="93"/>
      <c r="F88" s="93"/>
      <c r="G88" s="93"/>
      <c r="H88" s="93"/>
      <c r="I88" s="93"/>
      <c r="J88" s="93"/>
    </row>
    <row r="89" spans="1:10" ht="19.5" customHeight="1">
      <c r="A89" s="156">
        <v>313</v>
      </c>
      <c r="B89" s="157" t="s">
        <v>26</v>
      </c>
      <c r="C89" s="243">
        <v>3105.05</v>
      </c>
      <c r="D89" s="93"/>
      <c r="E89" s="93"/>
      <c r="F89" s="93"/>
      <c r="G89" s="93"/>
      <c r="H89" s="93"/>
      <c r="I89" s="93"/>
      <c r="J89" s="93"/>
    </row>
    <row r="90" spans="1:10" ht="19.5" customHeight="1">
      <c r="A90" s="156">
        <v>321</v>
      </c>
      <c r="B90" s="157" t="s">
        <v>46</v>
      </c>
      <c r="C90" s="243">
        <v>2085</v>
      </c>
      <c r="D90" s="93"/>
      <c r="E90" s="93"/>
      <c r="F90" s="93"/>
      <c r="G90" s="93"/>
      <c r="H90" s="93"/>
      <c r="I90" s="93"/>
      <c r="J90" s="93"/>
    </row>
    <row r="91" spans="1:10" ht="19.5" customHeight="1" thickBot="1">
      <c r="A91" s="193">
        <v>323</v>
      </c>
      <c r="B91" s="157" t="s">
        <v>15</v>
      </c>
      <c r="C91" s="244">
        <v>85</v>
      </c>
      <c r="F91" s="8"/>
      <c r="G91" s="8"/>
      <c r="H91" s="8"/>
      <c r="I91" s="8"/>
      <c r="J91" s="8"/>
    </row>
    <row r="92" spans="1:10" ht="19.5" customHeight="1" thickBot="1">
      <c r="A92" s="106"/>
      <c r="B92" s="160" t="s">
        <v>28</v>
      </c>
      <c r="C92" s="201">
        <f>SUM(C88:C91)</f>
        <v>23327.25</v>
      </c>
      <c r="F92" s="8"/>
      <c r="G92" s="8"/>
      <c r="H92" s="8"/>
      <c r="I92" s="8"/>
      <c r="J92" s="8"/>
    </row>
    <row r="93" spans="4:10" ht="19.5" customHeight="1">
      <c r="D93" s="22"/>
      <c r="E93" s="22"/>
      <c r="F93" s="22"/>
      <c r="G93" s="22"/>
      <c r="H93" s="22"/>
      <c r="I93" s="22"/>
      <c r="J93" s="8"/>
    </row>
    <row r="94" spans="4:10" ht="19.5" customHeight="1">
      <c r="D94" s="22"/>
      <c r="E94" s="22"/>
      <c r="F94" s="22"/>
      <c r="G94" s="22"/>
      <c r="H94" s="22"/>
      <c r="I94" s="22"/>
      <c r="J94" s="8"/>
    </row>
    <row r="95" spans="4:10" ht="15" customHeight="1">
      <c r="D95" s="8"/>
      <c r="E95" s="8"/>
      <c r="F95" s="8"/>
      <c r="G95" s="8"/>
      <c r="H95" s="8"/>
      <c r="I95" s="8"/>
      <c r="J95" s="8"/>
    </row>
    <row r="96" spans="2:6" ht="19.5" customHeight="1">
      <c r="B96" s="231" t="s">
        <v>36</v>
      </c>
      <c r="D96" s="8"/>
      <c r="E96" s="8"/>
      <c r="F96" s="8"/>
    </row>
    <row r="97" spans="1:13" ht="19.5" customHeight="1">
      <c r="A97" s="14" t="s">
        <v>51</v>
      </c>
      <c r="B97" s="226" t="s">
        <v>45</v>
      </c>
      <c r="D97" s="43"/>
      <c r="E97" s="43"/>
      <c r="F97" s="43"/>
      <c r="G97" s="43"/>
      <c r="H97" s="43"/>
      <c r="I97" s="43"/>
      <c r="J97" s="42"/>
      <c r="K97" s="42"/>
      <c r="L97" s="42"/>
      <c r="M97" s="8"/>
    </row>
    <row r="98" spans="4:13" ht="19.5" customHeight="1">
      <c r="D98" s="43"/>
      <c r="E98" s="43"/>
      <c r="F98" s="43"/>
      <c r="G98" s="43"/>
      <c r="H98" s="43"/>
      <c r="I98" s="43"/>
      <c r="J98" s="42"/>
      <c r="K98" s="42"/>
      <c r="L98" s="42"/>
      <c r="M98" s="8"/>
    </row>
    <row r="99" spans="1:13" ht="19.5" customHeight="1" thickBot="1">
      <c r="A99" s="71" t="s">
        <v>2</v>
      </c>
      <c r="B99" s="8"/>
      <c r="C99" s="8"/>
      <c r="D99" s="43"/>
      <c r="E99" s="43"/>
      <c r="F99" s="43"/>
      <c r="G99" s="43"/>
      <c r="H99" s="43"/>
      <c r="I99" s="43"/>
      <c r="J99" s="42"/>
      <c r="K99" s="42"/>
      <c r="L99" s="42"/>
      <c r="M99" s="8"/>
    </row>
    <row r="100" spans="1:6" ht="19.5" customHeight="1" thickBot="1">
      <c r="A100" s="106" t="s">
        <v>0</v>
      </c>
      <c r="B100" s="198" t="s">
        <v>1</v>
      </c>
      <c r="C100" s="199" t="s">
        <v>17</v>
      </c>
      <c r="D100" s="8"/>
      <c r="E100" s="8"/>
      <c r="F100" s="8"/>
    </row>
    <row r="101" spans="1:6" ht="29.25" customHeight="1" thickBot="1">
      <c r="A101" s="193">
        <v>636</v>
      </c>
      <c r="B101" s="203" t="s">
        <v>35</v>
      </c>
      <c r="C101" s="212">
        <v>23327.25</v>
      </c>
      <c r="D101" s="8"/>
      <c r="E101" s="8"/>
      <c r="F101" s="8"/>
    </row>
    <row r="102" spans="1:6" ht="19.5" customHeight="1" thickBot="1">
      <c r="A102" s="106"/>
      <c r="B102" s="160" t="s">
        <v>20</v>
      </c>
      <c r="C102" s="188">
        <f>C101</f>
        <v>23327.25</v>
      </c>
      <c r="D102" s="8"/>
      <c r="E102" s="8"/>
      <c r="F102" s="8"/>
    </row>
    <row r="103" spans="1:6" ht="19.5" customHeight="1">
      <c r="A103" s="8"/>
      <c r="B103" s="8"/>
      <c r="C103" s="8"/>
      <c r="D103" s="8"/>
      <c r="E103" s="8"/>
      <c r="F103" s="8"/>
    </row>
    <row r="104" spans="1:6" ht="19.5" customHeight="1" thickBot="1">
      <c r="A104" s="200" t="s">
        <v>3</v>
      </c>
      <c r="B104" s="8"/>
      <c r="C104" s="8"/>
      <c r="D104" s="8"/>
      <c r="E104" s="8"/>
      <c r="F104" s="8"/>
    </row>
    <row r="105" spans="1:6" ht="19.5" customHeight="1" thickBot="1">
      <c r="A105" s="106" t="s">
        <v>0</v>
      </c>
      <c r="B105" s="198" t="s">
        <v>1</v>
      </c>
      <c r="C105" s="199" t="s">
        <v>21</v>
      </c>
      <c r="D105" s="8"/>
      <c r="E105" s="8"/>
      <c r="F105" s="8"/>
    </row>
    <row r="106" spans="1:6" ht="19.5" customHeight="1">
      <c r="A106" s="153">
        <v>311</v>
      </c>
      <c r="B106" s="154" t="s">
        <v>25</v>
      </c>
      <c r="C106" s="242">
        <v>18052.2</v>
      </c>
      <c r="D106" s="8"/>
      <c r="E106" s="8"/>
      <c r="F106" s="8"/>
    </row>
    <row r="107" spans="1:6" ht="25.5" customHeight="1">
      <c r="A107" s="156">
        <v>313</v>
      </c>
      <c r="B107" s="157" t="s">
        <v>26</v>
      </c>
      <c r="C107" s="243">
        <v>3105.05</v>
      </c>
      <c r="D107" s="8"/>
      <c r="E107" s="8"/>
      <c r="F107" s="8"/>
    </row>
    <row r="108" spans="1:6" ht="19.5" customHeight="1">
      <c r="A108" s="156">
        <v>321</v>
      </c>
      <c r="B108" s="157" t="s">
        <v>46</v>
      </c>
      <c r="C108" s="243">
        <v>2085</v>
      </c>
      <c r="D108" s="8"/>
      <c r="E108" s="8"/>
      <c r="F108" s="8"/>
    </row>
    <row r="109" spans="1:115" s="134" customFormat="1" ht="19.5" customHeight="1" thickBot="1">
      <c r="A109" s="193">
        <v>323</v>
      </c>
      <c r="B109" s="157" t="s">
        <v>15</v>
      </c>
      <c r="C109" s="244">
        <v>85</v>
      </c>
      <c r="D109" s="185"/>
      <c r="E109" s="185"/>
      <c r="F109" s="144"/>
      <c r="G109" s="143"/>
      <c r="H109" s="144"/>
      <c r="I109" s="144"/>
      <c r="J109" s="132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  <c r="CW109" s="145"/>
      <c r="CX109" s="145"/>
      <c r="CY109" s="145"/>
      <c r="CZ109" s="145"/>
      <c r="DA109" s="145"/>
      <c r="DB109" s="145"/>
      <c r="DC109" s="145"/>
      <c r="DD109" s="145"/>
      <c r="DE109" s="145"/>
      <c r="DF109" s="145"/>
      <c r="DG109" s="145"/>
      <c r="DH109" s="145"/>
      <c r="DI109" s="145"/>
      <c r="DJ109" s="145"/>
      <c r="DK109" s="145"/>
    </row>
    <row r="110" spans="1:115" ht="19.5" customHeight="1" thickBot="1">
      <c r="A110" s="106"/>
      <c r="B110" s="160" t="s">
        <v>28</v>
      </c>
      <c r="C110" s="201">
        <f>SUM(C106:C109)</f>
        <v>23327.25</v>
      </c>
      <c r="D110" s="151"/>
      <c r="E110" s="61"/>
      <c r="F110" s="23"/>
      <c r="G110" s="23"/>
      <c r="H110" s="23"/>
      <c r="I110" s="23"/>
      <c r="J110" s="7"/>
      <c r="K110" s="3"/>
      <c r="L110" s="3"/>
      <c r="M110" s="3"/>
      <c r="N110" s="3"/>
      <c r="O110" s="3"/>
      <c r="P110" s="40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</row>
    <row r="111" spans="4:115" ht="19.5" customHeight="1">
      <c r="D111" s="96"/>
      <c r="E111" s="28"/>
      <c r="F111" s="23"/>
      <c r="G111" s="23"/>
      <c r="H111" s="23"/>
      <c r="I111" s="23"/>
      <c r="J111" s="8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</row>
    <row r="112" spans="1:115" ht="19.5" customHeight="1">
      <c r="A112" s="71" t="s">
        <v>52</v>
      </c>
      <c r="B112" s="132" t="s">
        <v>53</v>
      </c>
      <c r="C112" s="8"/>
      <c r="D112" s="135"/>
      <c r="E112" s="62"/>
      <c r="F112" s="49"/>
      <c r="G112" s="23"/>
      <c r="H112" s="34"/>
      <c r="I112" s="23"/>
      <c r="J112" s="7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</row>
    <row r="113" spans="1:115" ht="18" customHeight="1">
      <c r="A113" s="132"/>
      <c r="B113" s="132"/>
      <c r="C113" s="8"/>
      <c r="D113" s="21"/>
      <c r="E113" s="21"/>
      <c r="F113" s="49"/>
      <c r="G113" s="23"/>
      <c r="H113" s="34"/>
      <c r="I113" s="23"/>
      <c r="J113" s="7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</row>
    <row r="114" spans="1:115" s="8" customFormat="1" ht="19.5" customHeight="1" thickBot="1">
      <c r="A114" s="71" t="s">
        <v>2</v>
      </c>
      <c r="B114" s="11"/>
      <c r="C114" s="133"/>
      <c r="D114" s="132"/>
      <c r="E114" s="186"/>
      <c r="F114" s="49"/>
      <c r="G114" s="23"/>
      <c r="H114" s="34"/>
      <c r="I114" s="23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8" customFormat="1" ht="19.5" customHeight="1">
      <c r="A115" s="221" t="s">
        <v>0</v>
      </c>
      <c r="B115" s="222" t="s">
        <v>1</v>
      </c>
      <c r="C115" s="223" t="s">
        <v>21</v>
      </c>
      <c r="D115" s="132"/>
      <c r="E115" s="186"/>
      <c r="F115" s="49"/>
      <c r="G115" s="23"/>
      <c r="H115" s="34"/>
      <c r="I115" s="23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8" customFormat="1" ht="19.5" customHeight="1">
      <c r="A116" s="156">
        <v>641</v>
      </c>
      <c r="B116" s="171" t="s">
        <v>47</v>
      </c>
      <c r="C116" s="248">
        <v>280</v>
      </c>
      <c r="D116" s="132"/>
      <c r="E116" s="185"/>
      <c r="F116" s="49"/>
      <c r="G116" s="34"/>
      <c r="H116" s="34"/>
      <c r="I116" s="23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8" customFormat="1" ht="19.5" customHeight="1">
      <c r="A117" s="156">
        <v>642</v>
      </c>
      <c r="B117" s="171" t="s">
        <v>34</v>
      </c>
      <c r="C117" s="248">
        <v>3120</v>
      </c>
      <c r="D117" s="132"/>
      <c r="E117" s="185"/>
      <c r="F117" s="49"/>
      <c r="G117" s="34"/>
      <c r="H117" s="34"/>
      <c r="I117" s="23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ht="19.5" customHeight="1" thickBot="1">
      <c r="A118" s="165">
        <v>661</v>
      </c>
      <c r="B118" s="176" t="s">
        <v>23</v>
      </c>
      <c r="C118" s="166">
        <v>118080</v>
      </c>
      <c r="D118" s="21"/>
      <c r="E118" s="21"/>
      <c r="F118" s="49"/>
      <c r="G118" s="34"/>
      <c r="H118" s="34"/>
      <c r="I118" s="23"/>
      <c r="J118" s="7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</row>
    <row r="119" spans="1:115" ht="19.5" customHeight="1" thickBot="1">
      <c r="A119" s="167"/>
      <c r="B119" s="168" t="s">
        <v>20</v>
      </c>
      <c r="C119" s="169">
        <f>SUM(C116:C118)</f>
        <v>121480</v>
      </c>
      <c r="D119" s="21"/>
      <c r="E119" s="21"/>
      <c r="F119" s="49"/>
      <c r="G119" s="34"/>
      <c r="H119" s="34"/>
      <c r="I119" s="23"/>
      <c r="J119" s="7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</row>
    <row r="120" spans="4:115" ht="19.5" customHeight="1">
      <c r="D120" s="151"/>
      <c r="E120" s="61"/>
      <c r="F120" s="49"/>
      <c r="G120" s="34"/>
      <c r="H120" s="34"/>
      <c r="I120" s="23"/>
      <c r="J120" s="7"/>
      <c r="K120" s="3"/>
      <c r="L120" s="41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</row>
    <row r="121" spans="1:115" ht="19.5" customHeight="1" thickBot="1">
      <c r="A121" s="71" t="s">
        <v>3</v>
      </c>
      <c r="F121" s="8"/>
      <c r="G121" s="8"/>
      <c r="H121" s="8"/>
      <c r="I121" s="8"/>
      <c r="J121" s="7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</row>
    <row r="122" spans="1:115" ht="19.5" customHeight="1" thickBot="1">
      <c r="A122" s="106" t="s">
        <v>0</v>
      </c>
      <c r="B122" s="140" t="s">
        <v>1</v>
      </c>
      <c r="C122" s="142" t="s">
        <v>21</v>
      </c>
      <c r="D122" s="209"/>
      <c r="E122" s="73"/>
      <c r="F122" s="58"/>
      <c r="G122" s="58"/>
      <c r="H122" s="58"/>
      <c r="I122" s="58"/>
      <c r="J122" s="7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</row>
    <row r="123" spans="1:115" ht="19.5" customHeight="1">
      <c r="A123" s="177">
        <v>322</v>
      </c>
      <c r="B123" s="178" t="s">
        <v>14</v>
      </c>
      <c r="C123" s="162">
        <v>35280</v>
      </c>
      <c r="D123" s="26"/>
      <c r="E123" s="36"/>
      <c r="F123" s="58"/>
      <c r="G123" s="58"/>
      <c r="H123" s="58"/>
      <c r="I123" s="58"/>
      <c r="J123" s="7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</row>
    <row r="124" spans="1:115" ht="19.5" customHeight="1">
      <c r="A124" s="163">
        <v>323</v>
      </c>
      <c r="B124" s="164" t="s">
        <v>15</v>
      </c>
      <c r="C124" s="179">
        <v>69000</v>
      </c>
      <c r="D124" s="151"/>
      <c r="E124" s="61"/>
      <c r="F124" s="50"/>
      <c r="G124" s="50"/>
      <c r="H124" s="50"/>
      <c r="I124" s="50"/>
      <c r="J124" s="7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</row>
    <row r="125" spans="1:115" ht="19.5" customHeight="1">
      <c r="A125" s="224">
        <v>324</v>
      </c>
      <c r="B125" s="164" t="s">
        <v>48</v>
      </c>
      <c r="C125" s="179">
        <v>2400</v>
      </c>
      <c r="D125" s="94"/>
      <c r="E125" s="32"/>
      <c r="F125" s="49"/>
      <c r="G125" s="23"/>
      <c r="H125" s="23"/>
      <c r="I125" s="23"/>
      <c r="J125" s="7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</row>
    <row r="126" spans="1:115" ht="19.5" customHeight="1" thickBot="1">
      <c r="A126" s="164">
        <v>329</v>
      </c>
      <c r="B126" s="164" t="s">
        <v>8</v>
      </c>
      <c r="C126" s="179">
        <v>14800</v>
      </c>
      <c r="D126" s="96"/>
      <c r="E126" s="28"/>
      <c r="F126" s="24"/>
      <c r="G126" s="24"/>
      <c r="H126" s="24"/>
      <c r="I126" s="24"/>
      <c r="J126" s="7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</row>
    <row r="127" spans="1:10" ht="19.5" customHeight="1" thickBot="1">
      <c r="A127" s="187"/>
      <c r="B127" s="168" t="s">
        <v>24</v>
      </c>
      <c r="C127" s="180">
        <f>SUM(C123:C126)</f>
        <v>121480</v>
      </c>
      <c r="D127" s="228"/>
      <c r="E127" s="229"/>
      <c r="F127" s="67"/>
      <c r="G127" s="67"/>
      <c r="H127" s="67"/>
      <c r="I127" s="67"/>
      <c r="J127" s="8"/>
    </row>
    <row r="128" spans="1:9" s="8" customFormat="1" ht="19.5" customHeight="1">
      <c r="A128" s="132"/>
      <c r="B128" s="132"/>
      <c r="C128" s="186"/>
      <c r="D128" s="67"/>
      <c r="E128" s="67"/>
      <c r="F128" s="67"/>
      <c r="G128" s="67"/>
      <c r="H128" s="67"/>
      <c r="I128" s="67"/>
    </row>
    <row r="129" spans="1:115" ht="19.5" customHeight="1">
      <c r="A129" s="14" t="s">
        <v>64</v>
      </c>
      <c r="B129" s="14" t="s">
        <v>77</v>
      </c>
      <c r="D129" s="136"/>
      <c r="E129" s="137"/>
      <c r="F129" s="55"/>
      <c r="G129" s="55"/>
      <c r="H129" s="55"/>
      <c r="I129" s="66"/>
      <c r="J129" s="69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</row>
    <row r="130" spans="2:115" ht="19.5" customHeight="1" thickBot="1">
      <c r="B130" s="8"/>
      <c r="C130" s="8"/>
      <c r="D130" s="104"/>
      <c r="E130" s="53"/>
      <c r="F130" s="55"/>
      <c r="G130" s="55"/>
      <c r="H130" s="55"/>
      <c r="I130" s="66"/>
      <c r="J130" s="69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</row>
    <row r="131" spans="1:115" ht="19.5" customHeight="1" thickBot="1">
      <c r="A131" s="106" t="s">
        <v>0</v>
      </c>
      <c r="B131" s="198" t="s">
        <v>11</v>
      </c>
      <c r="C131" s="139" t="s">
        <v>21</v>
      </c>
      <c r="D131" s="104"/>
      <c r="E131" s="53"/>
      <c r="F131" s="51"/>
      <c r="G131" s="51"/>
      <c r="H131" s="51"/>
      <c r="I131" s="51"/>
      <c r="J131" s="7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</row>
    <row r="132" spans="1:3" ht="32.25" customHeight="1" thickBot="1">
      <c r="A132" s="153">
        <v>636</v>
      </c>
      <c r="B132" s="249" t="s">
        <v>79</v>
      </c>
      <c r="C132" s="250">
        <v>279756</v>
      </c>
    </row>
    <row r="133" spans="1:115" ht="19.5" customHeight="1" thickBot="1">
      <c r="A133" s="208"/>
      <c r="B133" s="160" t="s">
        <v>20</v>
      </c>
      <c r="C133" s="188">
        <f>C132</f>
        <v>279756</v>
      </c>
      <c r="D133" s="96"/>
      <c r="E133" s="28"/>
      <c r="F133" s="23"/>
      <c r="G133" s="23"/>
      <c r="H133" s="23"/>
      <c r="I133" s="23"/>
      <c r="J133" s="7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</row>
    <row r="134" spans="7:115" ht="19.5" customHeight="1">
      <c r="G134" s="23"/>
      <c r="H134" s="23"/>
      <c r="I134" s="23"/>
      <c r="J134" s="7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</row>
    <row r="135" spans="1:115" ht="13.5" thickBot="1">
      <c r="A135" s="14" t="s">
        <v>3</v>
      </c>
      <c r="G135" s="23"/>
      <c r="H135" s="23"/>
      <c r="I135" s="23"/>
      <c r="J135" s="7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</row>
    <row r="136" spans="1:115" ht="19.5" customHeight="1" thickBot="1">
      <c r="A136" s="106" t="s">
        <v>0</v>
      </c>
      <c r="B136" s="198" t="s">
        <v>1</v>
      </c>
      <c r="C136" s="139" t="s">
        <v>21</v>
      </c>
      <c r="G136" s="70"/>
      <c r="H136" s="70"/>
      <c r="I136" s="66"/>
      <c r="J136" s="7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</row>
    <row r="137" spans="1:115" ht="19.5" customHeight="1">
      <c r="A137" s="153">
        <v>311</v>
      </c>
      <c r="B137" s="154" t="s">
        <v>31</v>
      </c>
      <c r="C137" s="250">
        <v>217000</v>
      </c>
      <c r="G137" s="70"/>
      <c r="H137" s="70"/>
      <c r="I137" s="70"/>
      <c r="J137" s="7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</row>
    <row r="138" spans="1:115" ht="19.5" customHeight="1">
      <c r="A138" s="156">
        <v>313</v>
      </c>
      <c r="B138" s="157" t="s">
        <v>6</v>
      </c>
      <c r="C138" s="251">
        <v>37316</v>
      </c>
      <c r="G138" s="49"/>
      <c r="H138" s="34"/>
      <c r="I138" s="49"/>
      <c r="J138" s="7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</row>
    <row r="139" spans="1:115" ht="19.5" customHeight="1" thickBot="1">
      <c r="A139" s="156">
        <v>321</v>
      </c>
      <c r="B139" s="157" t="s">
        <v>13</v>
      </c>
      <c r="C139" s="158">
        <v>25440</v>
      </c>
      <c r="G139" s="49"/>
      <c r="H139" s="34"/>
      <c r="I139" s="49"/>
      <c r="J139" s="7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</row>
    <row r="140" spans="1:115" ht="19.5" customHeight="1" thickBot="1">
      <c r="A140" s="202"/>
      <c r="B140" s="174" t="s">
        <v>33</v>
      </c>
      <c r="C140" s="175">
        <f>SUM(C137:C139)</f>
        <v>279756</v>
      </c>
      <c r="D140" s="96"/>
      <c r="E140" s="28"/>
      <c r="F140" s="23"/>
      <c r="G140" s="52"/>
      <c r="H140" s="37"/>
      <c r="I140" s="24"/>
      <c r="J140" s="7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</row>
    <row r="141" spans="1:115" ht="19.5" customHeight="1">
      <c r="A141" s="71"/>
      <c r="C141" s="109"/>
      <c r="D141" s="96"/>
      <c r="E141" s="28"/>
      <c r="F141" s="23"/>
      <c r="G141" s="34"/>
      <c r="H141" s="34"/>
      <c r="I141" s="23"/>
      <c r="J141" s="7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</row>
    <row r="142" spans="1:115" ht="19.5" customHeight="1">
      <c r="A142" s="71"/>
      <c r="B142" s="227" t="s">
        <v>63</v>
      </c>
      <c r="C142" s="239"/>
      <c r="D142" s="96"/>
      <c r="E142" s="28"/>
      <c r="F142" s="23"/>
      <c r="G142" s="34"/>
      <c r="H142" s="146"/>
      <c r="I142" s="24"/>
      <c r="J142" s="7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</row>
    <row r="143" spans="1:115" ht="19.5" customHeight="1">
      <c r="A143" s="14" t="s">
        <v>62</v>
      </c>
      <c r="B143" s="226" t="s">
        <v>78</v>
      </c>
      <c r="D143" s="104"/>
      <c r="E143" s="53"/>
      <c r="F143" s="70"/>
      <c r="G143" s="24"/>
      <c r="H143" s="24"/>
      <c r="I143" s="24"/>
      <c r="J143" s="7"/>
      <c r="K143" s="3"/>
      <c r="L143" s="3"/>
      <c r="M143" s="3"/>
      <c r="N143" s="3"/>
      <c r="O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</row>
    <row r="144" spans="1:115" ht="19.5" customHeight="1" thickBot="1">
      <c r="A144" s="71" t="s">
        <v>2</v>
      </c>
      <c r="B144" s="226"/>
      <c r="D144" s="96"/>
      <c r="E144" s="28"/>
      <c r="F144" s="70"/>
      <c r="G144" s="8"/>
      <c r="H144" s="8"/>
      <c r="I144" s="8"/>
      <c r="J144" s="7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</row>
    <row r="145" spans="1:115" ht="21.75" customHeight="1" thickBot="1">
      <c r="A145" s="106" t="s">
        <v>0</v>
      </c>
      <c r="B145" s="198" t="s">
        <v>1</v>
      </c>
      <c r="C145" s="139" t="s">
        <v>21</v>
      </c>
      <c r="D145" s="96"/>
      <c r="E145" s="28"/>
      <c r="F145" s="70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</row>
    <row r="146" spans="1:115" ht="19.5" customHeight="1" thickBot="1">
      <c r="A146" s="156">
        <v>652</v>
      </c>
      <c r="B146" s="157" t="s">
        <v>30</v>
      </c>
      <c r="C146" s="251">
        <v>120000</v>
      </c>
      <c r="D146" s="105"/>
      <c r="E146" s="64"/>
      <c r="F146" s="49"/>
      <c r="G146" s="8"/>
      <c r="H146" s="8"/>
      <c r="I146" s="22"/>
      <c r="J146" s="8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</row>
    <row r="147" spans="1:115" ht="19.5" customHeight="1" thickBot="1">
      <c r="A147" s="232"/>
      <c r="B147" s="160" t="s">
        <v>20</v>
      </c>
      <c r="C147" s="188">
        <f>C146</f>
        <v>120000</v>
      </c>
      <c r="D147" s="105"/>
      <c r="E147" s="64"/>
      <c r="F147" s="49"/>
      <c r="G147" s="8"/>
      <c r="H147" s="8"/>
      <c r="I147" s="22"/>
      <c r="J147" s="8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</row>
    <row r="148" spans="1:115" ht="19.5" customHeight="1">
      <c r="A148" s="8"/>
      <c r="B148" s="132"/>
      <c r="C148" s="8"/>
      <c r="D148" s="103"/>
      <c r="E148" s="65"/>
      <c r="F148" s="52"/>
      <c r="G148" s="72"/>
      <c r="H148" s="72"/>
      <c r="I148" s="66"/>
      <c r="J148" s="7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</row>
    <row r="149" spans="1:115" ht="19.5" customHeight="1" thickBot="1">
      <c r="A149" s="14" t="s">
        <v>3</v>
      </c>
      <c r="D149" s="27"/>
      <c r="E149" s="28"/>
      <c r="F149" s="49"/>
      <c r="G149" s="72"/>
      <c r="H149" s="72"/>
      <c r="I149" s="66"/>
      <c r="J149" s="7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</row>
    <row r="150" spans="1:115" ht="19.5" customHeight="1">
      <c r="A150" s="221" t="s">
        <v>0</v>
      </c>
      <c r="B150" s="233" t="s">
        <v>1</v>
      </c>
      <c r="C150" s="234" t="s">
        <v>21</v>
      </c>
      <c r="F150" s="8"/>
      <c r="G150" s="72"/>
      <c r="H150" s="72"/>
      <c r="I150" s="66"/>
      <c r="J150" s="7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</row>
    <row r="151" spans="1:115" ht="19.5" customHeight="1">
      <c r="A151" s="156">
        <v>322</v>
      </c>
      <c r="B151" s="157" t="s">
        <v>14</v>
      </c>
      <c r="C151" s="251">
        <v>3000</v>
      </c>
      <c r="G151" s="72"/>
      <c r="H151" s="72"/>
      <c r="I151" s="66"/>
      <c r="J151" s="7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</row>
    <row r="152" spans="1:115" ht="19.5" customHeight="1" thickBot="1">
      <c r="A152" s="181">
        <v>323</v>
      </c>
      <c r="B152" s="182" t="s">
        <v>32</v>
      </c>
      <c r="C152" s="252">
        <v>117000</v>
      </c>
      <c r="D152" s="8"/>
      <c r="E152" s="8"/>
      <c r="F152" s="8"/>
      <c r="G152" s="72"/>
      <c r="H152" s="72"/>
      <c r="I152" s="66"/>
      <c r="J152" s="7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</row>
    <row r="153" spans="1:115" ht="19.5" customHeight="1" thickBot="1">
      <c r="A153" s="232"/>
      <c r="B153" s="168" t="s">
        <v>33</v>
      </c>
      <c r="C153" s="188">
        <f>SUM(C151:C152)</f>
        <v>120000</v>
      </c>
      <c r="D153" s="8"/>
      <c r="E153" s="8"/>
      <c r="F153" s="8"/>
      <c r="G153" s="8"/>
      <c r="H153" s="8"/>
      <c r="I153" s="8"/>
      <c r="J153" s="10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</row>
    <row r="154" spans="4:115" ht="19.5" customHeight="1">
      <c r="D154" s="36"/>
      <c r="E154" s="36"/>
      <c r="F154" s="37"/>
      <c r="G154" s="36"/>
      <c r="H154" s="26"/>
      <c r="I154" s="26"/>
      <c r="J154" s="7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</row>
    <row r="155" spans="10:115" ht="13.5" thickBot="1">
      <c r="J155" s="7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</row>
    <row r="156" spans="1:115" ht="13.5" thickBot="1">
      <c r="A156" s="14" t="s">
        <v>62</v>
      </c>
      <c r="B156" s="226" t="s">
        <v>67</v>
      </c>
      <c r="C156" s="8"/>
      <c r="D156" s="6"/>
      <c r="E156" s="12"/>
      <c r="F156" s="48"/>
      <c r="G156" s="80"/>
      <c r="H156" s="80"/>
      <c r="I156" s="80"/>
      <c r="J156" s="7"/>
      <c r="K156" s="7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</row>
    <row r="157" spans="4:115" ht="19.5" customHeight="1">
      <c r="D157" s="18"/>
      <c r="E157" s="61"/>
      <c r="F157" s="23"/>
      <c r="G157" s="21"/>
      <c r="H157" s="21"/>
      <c r="I157" s="23"/>
      <c r="J157" s="7"/>
      <c r="K157" s="7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</row>
    <row r="158" spans="1:115" ht="19.5" customHeight="1" thickBot="1">
      <c r="A158" s="71" t="s">
        <v>2</v>
      </c>
      <c r="B158" s="226"/>
      <c r="D158" s="18"/>
      <c r="E158" s="61"/>
      <c r="F158" s="23"/>
      <c r="G158" s="21"/>
      <c r="H158" s="21"/>
      <c r="I158" s="23"/>
      <c r="J158" s="7"/>
      <c r="K158" s="7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</row>
    <row r="159" spans="1:115" ht="19.5" customHeight="1" thickBot="1">
      <c r="A159" s="106" t="s">
        <v>0</v>
      </c>
      <c r="B159" s="198" t="s">
        <v>1</v>
      </c>
      <c r="C159" s="139" t="s">
        <v>21</v>
      </c>
      <c r="D159" s="214"/>
      <c r="E159" s="215"/>
      <c r="F159" s="23"/>
      <c r="G159" s="21"/>
      <c r="H159" s="21"/>
      <c r="I159" s="23"/>
      <c r="J159" s="7"/>
      <c r="K159" s="7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</row>
    <row r="160" spans="1:3" ht="19.5" customHeight="1" thickBot="1">
      <c r="A160" s="156">
        <v>652</v>
      </c>
      <c r="B160" s="157" t="s">
        <v>30</v>
      </c>
      <c r="C160" s="251">
        <v>55346</v>
      </c>
    </row>
    <row r="161" spans="1:115" ht="19.5" customHeight="1" thickBot="1">
      <c r="A161" s="232"/>
      <c r="B161" s="160" t="s">
        <v>20</v>
      </c>
      <c r="C161" s="188">
        <f>C160</f>
        <v>55346</v>
      </c>
      <c r="D161" s="135"/>
      <c r="E161" s="62"/>
      <c r="F161" s="49"/>
      <c r="G161" s="35"/>
      <c r="H161" s="21"/>
      <c r="I161" s="23"/>
      <c r="J161" s="7"/>
      <c r="K161" s="7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</row>
    <row r="162" spans="1:115" ht="19.5" customHeight="1">
      <c r="A162" s="8"/>
      <c r="B162" s="132"/>
      <c r="C162" s="8"/>
      <c r="D162" s="31"/>
      <c r="E162" s="62"/>
      <c r="F162" s="49"/>
      <c r="G162" s="35"/>
      <c r="H162" s="21"/>
      <c r="I162" s="23"/>
      <c r="J162" s="7"/>
      <c r="K162" s="7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</row>
    <row r="163" spans="1:115" ht="19.5" customHeight="1" thickBot="1">
      <c r="A163" s="14" t="s">
        <v>3</v>
      </c>
      <c r="D163" s="31"/>
      <c r="E163" s="62"/>
      <c r="F163" s="49"/>
      <c r="G163" s="35"/>
      <c r="H163" s="21"/>
      <c r="I163" s="23"/>
      <c r="J163" s="7"/>
      <c r="K163" s="7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</row>
    <row r="164" spans="1:115" ht="19.5" customHeight="1" thickBot="1">
      <c r="A164" s="106" t="s">
        <v>0</v>
      </c>
      <c r="B164" s="198" t="s">
        <v>1</v>
      </c>
      <c r="C164" s="139" t="s">
        <v>21</v>
      </c>
      <c r="D164" s="135"/>
      <c r="E164" s="62"/>
      <c r="F164" s="49"/>
      <c r="G164" s="35"/>
      <c r="H164" s="21"/>
      <c r="I164" s="23"/>
      <c r="J164" s="7"/>
      <c r="K164" s="7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</row>
    <row r="165" spans="1:115" ht="19.5" customHeight="1" thickBot="1">
      <c r="A165" s="153">
        <v>322</v>
      </c>
      <c r="B165" s="154" t="s">
        <v>14</v>
      </c>
      <c r="C165" s="250">
        <v>32146</v>
      </c>
      <c r="D165" s="210"/>
      <c r="E165" s="73"/>
      <c r="F165" s="59"/>
      <c r="G165" s="82"/>
      <c r="H165" s="29"/>
      <c r="I165" s="59"/>
      <c r="J165" s="7"/>
      <c r="K165" s="7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</row>
    <row r="166" spans="1:115" ht="19.5" customHeight="1" thickBot="1">
      <c r="A166" s="156">
        <v>323</v>
      </c>
      <c r="B166" s="157" t="s">
        <v>32</v>
      </c>
      <c r="C166" s="158">
        <v>600</v>
      </c>
      <c r="D166" s="95"/>
      <c r="E166" s="74"/>
      <c r="F166" s="51"/>
      <c r="G166" s="51"/>
      <c r="H166" s="51"/>
      <c r="I166" s="51"/>
      <c r="J166" s="7"/>
      <c r="K166" s="7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</row>
    <row r="167" spans="1:115" ht="19.5" customHeight="1">
      <c r="A167" s="156">
        <v>324</v>
      </c>
      <c r="B167" s="216" t="s">
        <v>48</v>
      </c>
      <c r="C167" s="158">
        <v>600</v>
      </c>
      <c r="F167" s="8"/>
      <c r="G167" s="8"/>
      <c r="H167" s="8"/>
      <c r="I167" s="8"/>
      <c r="J167" s="7"/>
      <c r="K167" s="7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</row>
    <row r="168" spans="1:115" ht="19.5" customHeight="1" thickBot="1">
      <c r="A168" s="181">
        <v>329</v>
      </c>
      <c r="B168" s="182" t="s">
        <v>8</v>
      </c>
      <c r="C168" s="252">
        <v>22000</v>
      </c>
      <c r="F168" s="8"/>
      <c r="G168" s="8"/>
      <c r="H168" s="8"/>
      <c r="I168" s="8"/>
      <c r="J168" s="7"/>
      <c r="K168" s="7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</row>
    <row r="169" spans="1:115" ht="19.5" customHeight="1" thickBot="1">
      <c r="A169" s="106"/>
      <c r="B169" s="160" t="s">
        <v>33</v>
      </c>
      <c r="C169" s="188">
        <f>SUM(C165:C168)</f>
        <v>55346</v>
      </c>
      <c r="D169" s="25"/>
      <c r="E169" s="25"/>
      <c r="F169" s="22"/>
      <c r="G169" s="22"/>
      <c r="H169" s="22"/>
      <c r="I169" s="22"/>
      <c r="J169" s="8"/>
      <c r="K169" s="7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</row>
    <row r="170" spans="4:115" ht="19.5" customHeight="1">
      <c r="D170" s="25"/>
      <c r="E170" s="25"/>
      <c r="F170" s="22"/>
      <c r="G170" s="22"/>
      <c r="H170" s="22"/>
      <c r="I170" s="22"/>
      <c r="J170" s="8"/>
      <c r="K170" s="7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</row>
    <row r="171" spans="4:115" ht="19.5" customHeight="1">
      <c r="D171" s="94"/>
      <c r="E171" s="28"/>
      <c r="F171" s="49"/>
      <c r="G171" s="81"/>
      <c r="H171" s="81"/>
      <c r="I171" s="49"/>
      <c r="J171" s="8"/>
      <c r="K171" s="7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</row>
    <row r="172" spans="1:115" ht="19.5" customHeight="1">
      <c r="A172" s="14" t="s">
        <v>62</v>
      </c>
      <c r="B172" s="226" t="s">
        <v>73</v>
      </c>
      <c r="D172" s="35"/>
      <c r="E172" s="35"/>
      <c r="F172" s="34"/>
      <c r="G172" s="35"/>
      <c r="H172" s="35"/>
      <c r="I172" s="35"/>
      <c r="J172" s="10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</row>
    <row r="173" spans="1:115" ht="19.5" customHeight="1" thickBot="1">
      <c r="A173" s="14" t="s">
        <v>2</v>
      </c>
      <c r="D173" s="97"/>
      <c r="E173" s="30"/>
      <c r="F173" s="49"/>
      <c r="G173" s="81"/>
      <c r="H173" s="21"/>
      <c r="I173" s="23"/>
      <c r="J173" s="8"/>
      <c r="K173" s="7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</row>
    <row r="174" spans="1:115" ht="19.5" customHeight="1" thickBot="1">
      <c r="A174" s="106" t="s">
        <v>0</v>
      </c>
      <c r="B174" s="198" t="s">
        <v>11</v>
      </c>
      <c r="C174" s="139" t="s">
        <v>21</v>
      </c>
      <c r="D174" s="96"/>
      <c r="E174" s="28"/>
      <c r="F174" s="52"/>
      <c r="G174" s="83"/>
      <c r="H174" s="36"/>
      <c r="I174" s="24"/>
      <c r="J174" s="7"/>
      <c r="K174" s="7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</row>
    <row r="175" spans="1:115" s="8" customFormat="1" ht="19.5" customHeight="1" thickBot="1">
      <c r="A175" s="181">
        <v>652</v>
      </c>
      <c r="B175" s="216" t="s">
        <v>71</v>
      </c>
      <c r="C175" s="183">
        <v>5000</v>
      </c>
      <c r="D175" s="21"/>
      <c r="E175" s="21"/>
      <c r="F175" s="49"/>
      <c r="G175" s="35"/>
      <c r="H175" s="21"/>
      <c r="I175" s="23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ht="19.5" customHeight="1" thickBot="1">
      <c r="A176" s="232"/>
      <c r="B176" s="160" t="s">
        <v>20</v>
      </c>
      <c r="C176" s="188">
        <f>C175</f>
        <v>5000</v>
      </c>
      <c r="D176" s="135"/>
      <c r="E176" s="62"/>
      <c r="F176" s="49"/>
      <c r="G176" s="35"/>
      <c r="H176" s="21"/>
      <c r="I176" s="23"/>
      <c r="J176" s="7"/>
      <c r="K176" s="7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</row>
    <row r="177" spans="3:115" ht="15">
      <c r="C177" s="217"/>
      <c r="D177" s="98"/>
      <c r="E177" s="75"/>
      <c r="F177" s="58"/>
      <c r="G177" s="82"/>
      <c r="H177" s="29"/>
      <c r="I177" s="58"/>
      <c r="J177" s="10"/>
      <c r="K177" s="7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</row>
    <row r="178" spans="1:115" ht="19.5" customHeight="1" thickBot="1">
      <c r="A178" s="14" t="s">
        <v>3</v>
      </c>
      <c r="C178" s="217"/>
      <c r="D178" s="100"/>
      <c r="E178" s="63"/>
      <c r="F178" s="50"/>
      <c r="G178" s="84"/>
      <c r="H178" s="68"/>
      <c r="I178" s="50"/>
      <c r="J178" s="7"/>
      <c r="K178" s="7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</row>
    <row r="179" spans="1:115" ht="19.5" customHeight="1" thickBot="1">
      <c r="A179" s="106" t="s">
        <v>0</v>
      </c>
      <c r="B179" s="198" t="s">
        <v>11</v>
      </c>
      <c r="C179" s="213" t="s">
        <v>21</v>
      </c>
      <c r="D179" s="96"/>
      <c r="E179" s="28"/>
      <c r="F179" s="49"/>
      <c r="G179" s="81"/>
      <c r="H179" s="81"/>
      <c r="I179" s="49"/>
      <c r="J179" s="7"/>
      <c r="K179" s="7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</row>
    <row r="180" spans="1:115" ht="19.5" customHeight="1" thickBot="1">
      <c r="A180" s="181">
        <v>424</v>
      </c>
      <c r="B180" s="182" t="s">
        <v>72</v>
      </c>
      <c r="C180" s="183">
        <v>5000</v>
      </c>
      <c r="D180" s="209"/>
      <c r="E180" s="73"/>
      <c r="F180" s="52"/>
      <c r="G180" s="83"/>
      <c r="H180" s="83"/>
      <c r="I180" s="52"/>
      <c r="J180" s="7"/>
      <c r="K180" s="7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</row>
    <row r="181" spans="1:115" ht="19.5" customHeight="1" thickBot="1">
      <c r="A181" s="232"/>
      <c r="B181" s="160" t="s">
        <v>69</v>
      </c>
      <c r="C181" s="188">
        <f>C180</f>
        <v>5000</v>
      </c>
      <c r="D181" s="253"/>
      <c r="E181" s="75"/>
      <c r="F181" s="58"/>
      <c r="G181" s="82"/>
      <c r="H181" s="82"/>
      <c r="I181" s="58"/>
      <c r="J181" s="7"/>
      <c r="K181" s="7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</row>
    <row r="182" spans="4:115" ht="19.5" customHeight="1">
      <c r="D182" s="45"/>
      <c r="E182" s="63"/>
      <c r="F182" s="50"/>
      <c r="G182" s="84"/>
      <c r="H182" s="84"/>
      <c r="I182" s="50"/>
      <c r="J182" s="7"/>
      <c r="K182" s="7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</row>
    <row r="183" spans="1:115" ht="19.5" customHeight="1" thickBot="1">
      <c r="A183" s="14" t="s">
        <v>70</v>
      </c>
      <c r="B183" s="14" t="s">
        <v>74</v>
      </c>
      <c r="C183" s="217"/>
      <c r="D183" s="38"/>
      <c r="E183" s="76"/>
      <c r="F183" s="85"/>
      <c r="G183" s="86"/>
      <c r="H183" s="87"/>
      <c r="I183" s="56"/>
      <c r="J183" s="7"/>
      <c r="K183" s="7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</row>
    <row r="184" spans="3:115" ht="19.5" customHeight="1" thickBot="1">
      <c r="C184" s="217"/>
      <c r="D184" s="235" t="e">
        <f>SUM(D183,D180,#REF!,D174,#REF!,#REF!)</f>
        <v>#REF!</v>
      </c>
      <c r="E184" s="77" t="e">
        <f>SUM(E183,E180,#REF!,E174,#REF!,#REF!)</f>
        <v>#REF!</v>
      </c>
      <c r="F184" s="56"/>
      <c r="G184" s="56"/>
      <c r="H184" s="56"/>
      <c r="I184" s="56"/>
      <c r="J184" s="148"/>
      <c r="K184" s="7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</row>
    <row r="185" spans="1:115" ht="19.5" customHeight="1" thickBot="1">
      <c r="A185" s="14" t="s">
        <v>2</v>
      </c>
      <c r="C185" s="217"/>
      <c r="D185" s="235"/>
      <c r="E185" s="77"/>
      <c r="F185" s="56"/>
      <c r="G185" s="56"/>
      <c r="H185" s="56"/>
      <c r="I185" s="56"/>
      <c r="J185" s="148"/>
      <c r="K185" s="7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</row>
    <row r="186" spans="1:115" ht="19.5" customHeight="1" thickBot="1">
      <c r="A186" s="106" t="s">
        <v>0</v>
      </c>
      <c r="B186" s="198" t="s">
        <v>11</v>
      </c>
      <c r="C186" s="213" t="s">
        <v>21</v>
      </c>
      <c r="D186" s="235"/>
      <c r="E186" s="77"/>
      <c r="F186" s="56"/>
      <c r="G186" s="56"/>
      <c r="H186" s="56"/>
      <c r="I186" s="56"/>
      <c r="J186" s="148"/>
      <c r="K186" s="7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</row>
    <row r="187" spans="1:115" ht="19.5" customHeight="1" thickBot="1">
      <c r="A187" s="182">
        <v>721</v>
      </c>
      <c r="B187" s="182" t="s">
        <v>75</v>
      </c>
      <c r="C187" s="204">
        <v>3000</v>
      </c>
      <c r="D187" s="218"/>
      <c r="E187" s="78"/>
      <c r="F187" s="51"/>
      <c r="G187" s="68"/>
      <c r="H187" s="68"/>
      <c r="I187" s="57"/>
      <c r="J187" s="148"/>
      <c r="K187" s="7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</row>
    <row r="188" spans="1:115" ht="19.5" customHeight="1" thickBot="1">
      <c r="A188" s="232"/>
      <c r="B188" s="160" t="s">
        <v>20</v>
      </c>
      <c r="C188" s="188">
        <f>C187</f>
        <v>3000</v>
      </c>
      <c r="D188" s="39"/>
      <c r="E188" s="79"/>
      <c r="F188" s="51"/>
      <c r="G188" s="68"/>
      <c r="H188" s="68"/>
      <c r="I188" s="57"/>
      <c r="J188" s="148"/>
      <c r="K188" s="7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</row>
    <row r="189" spans="6:115" ht="19.5" customHeight="1">
      <c r="F189" s="8"/>
      <c r="G189" s="8"/>
      <c r="H189" s="8"/>
      <c r="I189" s="8"/>
      <c r="J189" s="148"/>
      <c r="K189" s="7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</row>
    <row r="190" spans="2:115" ht="19.5" customHeight="1">
      <c r="B190" s="236" t="s">
        <v>68</v>
      </c>
      <c r="F190" s="8"/>
      <c r="G190" s="8"/>
      <c r="H190" s="8"/>
      <c r="I190" s="8"/>
      <c r="J190" s="148"/>
      <c r="K190" s="7"/>
      <c r="L190" s="3"/>
      <c r="M190" s="3"/>
      <c r="N190" s="3"/>
      <c r="O190" s="3"/>
      <c r="P190" s="3"/>
      <c r="Q190" s="3"/>
      <c r="R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</row>
    <row r="191" spans="1:115" ht="19.5" customHeight="1" thickBot="1">
      <c r="A191" s="14" t="s">
        <v>3</v>
      </c>
      <c r="C191" s="217"/>
      <c r="J191" s="148"/>
      <c r="K191" s="7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</row>
    <row r="192" spans="1:115" ht="19.5" customHeight="1" thickBot="1">
      <c r="A192" s="106" t="s">
        <v>0</v>
      </c>
      <c r="B192" s="198" t="s">
        <v>11</v>
      </c>
      <c r="C192" s="213" t="s">
        <v>21</v>
      </c>
      <c r="J192" s="149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</row>
    <row r="193" spans="1:115" ht="19.5" customHeight="1" thickBot="1">
      <c r="A193" s="181">
        <v>424</v>
      </c>
      <c r="B193" s="182" t="s">
        <v>72</v>
      </c>
      <c r="C193" s="183">
        <v>3000</v>
      </c>
      <c r="D193" s="25"/>
      <c r="E193" s="25"/>
      <c r="F193" s="147"/>
      <c r="G193" s="22"/>
      <c r="H193" s="22"/>
      <c r="I193" s="147"/>
      <c r="J193" s="148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</row>
    <row r="194" spans="1:115" ht="19.5" customHeight="1" thickBot="1">
      <c r="A194" s="232"/>
      <c r="B194" s="160" t="s">
        <v>69</v>
      </c>
      <c r="C194" s="188">
        <f>C193</f>
        <v>3000</v>
      </c>
      <c r="D194" s="238"/>
      <c r="E194" s="88"/>
      <c r="F194" s="82"/>
      <c r="G194" s="82"/>
      <c r="H194" s="91"/>
      <c r="I194" s="90"/>
      <c r="J194" s="148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</row>
    <row r="195" spans="3:115" ht="19.5" customHeight="1" thickBot="1">
      <c r="C195" s="217"/>
      <c r="D195" s="44"/>
      <c r="E195" s="89"/>
      <c r="F195" s="58"/>
      <c r="G195" s="82"/>
      <c r="H195" s="82"/>
      <c r="I195" s="60"/>
      <c r="J195" s="148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</row>
    <row r="196" spans="1:115" ht="19.5" customHeight="1" thickBot="1">
      <c r="A196" s="14" t="s">
        <v>64</v>
      </c>
      <c r="B196" s="14" t="s">
        <v>65</v>
      </c>
      <c r="D196" s="33">
        <f>SUM(D194:D195)</f>
        <v>0</v>
      </c>
      <c r="E196" s="78">
        <f>SUM(E194:E195)</f>
        <v>0</v>
      </c>
      <c r="F196" s="68"/>
      <c r="G196" s="68"/>
      <c r="H196" s="68"/>
      <c r="I196" s="68"/>
      <c r="J196" s="148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</row>
    <row r="197" spans="6:115" ht="19.5" customHeight="1">
      <c r="F197" s="8"/>
      <c r="G197" s="8"/>
      <c r="H197" s="8"/>
      <c r="I197" s="8"/>
      <c r="J197" s="148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</row>
    <row r="198" spans="1:115" ht="19.5" customHeight="1" thickBot="1">
      <c r="A198" s="71" t="s">
        <v>2</v>
      </c>
      <c r="B198" s="8"/>
      <c r="C198" s="8"/>
      <c r="F198" s="8"/>
      <c r="G198" s="8"/>
      <c r="H198" s="8"/>
      <c r="I198" s="8"/>
      <c r="J198" s="92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</row>
    <row r="199" spans="1:115" ht="19.5" customHeight="1" thickBot="1">
      <c r="A199" s="106" t="s">
        <v>0</v>
      </c>
      <c r="B199" s="198" t="s">
        <v>11</v>
      </c>
      <c r="C199" s="139" t="s">
        <v>21</v>
      </c>
      <c r="J199" s="16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</row>
    <row r="200" spans="1:115" ht="19.5" customHeight="1" thickBot="1">
      <c r="A200" s="153">
        <v>636</v>
      </c>
      <c r="B200" s="154" t="s">
        <v>29</v>
      </c>
      <c r="C200" s="250">
        <v>1000</v>
      </c>
      <c r="J200" s="16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</row>
    <row r="201" spans="1:115" ht="19.5" customHeight="1" thickBot="1">
      <c r="A201" s="208"/>
      <c r="B201" s="160" t="s">
        <v>20</v>
      </c>
      <c r="C201" s="188">
        <f>C200</f>
        <v>1000</v>
      </c>
      <c r="D201" s="8"/>
      <c r="E201" s="8"/>
      <c r="F201" s="8"/>
      <c r="G201" s="8"/>
      <c r="H201" s="8"/>
      <c r="I201" s="8"/>
      <c r="J201" s="16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</row>
    <row r="202" spans="4:115" ht="12.75">
      <c r="D202" s="8"/>
      <c r="E202" s="8"/>
      <c r="F202" s="8"/>
      <c r="G202" s="8"/>
      <c r="H202" s="8"/>
      <c r="I202" s="8"/>
      <c r="J202" s="16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</row>
    <row r="203" spans="1:115" ht="13.5" thickBot="1">
      <c r="A203" s="14" t="s">
        <v>3</v>
      </c>
      <c r="D203" s="8"/>
      <c r="E203" s="8"/>
      <c r="F203" s="8"/>
      <c r="G203" s="8"/>
      <c r="H203" s="8"/>
      <c r="I203" s="8"/>
      <c r="J203" s="15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</row>
    <row r="204" spans="1:115" ht="19.5" customHeight="1" thickBot="1">
      <c r="A204" s="106" t="s">
        <v>0</v>
      </c>
      <c r="B204" s="198" t="s">
        <v>1</v>
      </c>
      <c r="C204" s="139" t="s">
        <v>21</v>
      </c>
      <c r="J204" s="15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</row>
    <row r="205" spans="1:115" ht="19.5" customHeight="1">
      <c r="A205" s="156">
        <v>323</v>
      </c>
      <c r="B205" s="157" t="s">
        <v>15</v>
      </c>
      <c r="C205" s="158">
        <v>800</v>
      </c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</row>
    <row r="206" spans="1:115" ht="19.5" customHeight="1" thickBot="1">
      <c r="A206" s="254">
        <v>329</v>
      </c>
      <c r="B206" s="216" t="s">
        <v>8</v>
      </c>
      <c r="C206" s="158">
        <v>200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</row>
    <row r="207" spans="1:115" ht="19.5" customHeight="1" thickBot="1">
      <c r="A207" s="202"/>
      <c r="B207" s="174" t="s">
        <v>33</v>
      </c>
      <c r="C207" s="175">
        <f>SUM(C205:C206)</f>
        <v>1000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</row>
    <row r="208" spans="3:115" ht="19.5" customHeight="1">
      <c r="C208" s="217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</row>
    <row r="209" spans="10:115" ht="19.5" customHeight="1"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</row>
    <row r="210" spans="10:115" ht="19.5" customHeight="1"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</row>
    <row r="211" spans="1:3" ht="19.5" customHeight="1">
      <c r="A211" s="132"/>
      <c r="B211" s="237"/>
      <c r="C211" s="237"/>
    </row>
    <row r="212" spans="1:3" ht="19.5" customHeight="1">
      <c r="A212" s="132"/>
      <c r="B212" s="132"/>
      <c r="C212" s="8"/>
    </row>
    <row r="213" spans="1:115" ht="19.5" customHeight="1">
      <c r="A213" s="8"/>
      <c r="B213" s="8"/>
      <c r="C213" s="8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</row>
    <row r="214" spans="1:3" ht="19.5" customHeight="1">
      <c r="A214" s="71"/>
      <c r="B214" s="8"/>
      <c r="C214" s="8"/>
    </row>
    <row r="215" spans="1:3" ht="19.5" customHeight="1">
      <c r="A215" s="71"/>
      <c r="B215" s="71"/>
      <c r="C215" s="240"/>
    </row>
    <row r="216" spans="1:3" ht="19.5" customHeight="1">
      <c r="A216" s="216"/>
      <c r="B216" s="216"/>
      <c r="C216" s="207"/>
    </row>
    <row r="217" spans="1:3" ht="19.5" customHeight="1">
      <c r="A217" s="71"/>
      <c r="B217" s="206" t="s">
        <v>37</v>
      </c>
      <c r="C217" s="185"/>
    </row>
    <row r="218" spans="1:9" ht="19.5" customHeight="1">
      <c r="A218" s="71"/>
      <c r="C218" s="241"/>
      <c r="D218" s="8"/>
      <c r="E218" s="8"/>
      <c r="F218" s="8"/>
      <c r="G218" s="8"/>
      <c r="H218" s="8"/>
      <c r="I218" s="8"/>
    </row>
    <row r="219" ht="19.5" customHeight="1">
      <c r="B219" s="206" t="s">
        <v>38</v>
      </c>
    </row>
    <row r="220" ht="19.5" customHeight="1">
      <c r="B220" s="206" t="s">
        <v>39</v>
      </c>
    </row>
    <row r="221" spans="4:7" ht="19.5" customHeight="1">
      <c r="D221" s="2"/>
      <c r="E221" s="2"/>
      <c r="F221" s="9"/>
      <c r="G221" s="5"/>
    </row>
    <row r="222" spans="4:7" ht="19.5" customHeight="1">
      <c r="D222" s="2"/>
      <c r="E222" s="2"/>
      <c r="F222" s="9"/>
      <c r="G222" s="5"/>
    </row>
    <row r="223" spans="2:7" ht="19.5" customHeight="1">
      <c r="B223" t="s">
        <v>80</v>
      </c>
      <c r="D223" s="2"/>
      <c r="E223" s="2"/>
      <c r="F223" s="9"/>
      <c r="G223" s="5"/>
    </row>
    <row r="224" spans="2:7" ht="19.5" customHeight="1">
      <c r="B224" t="s">
        <v>81</v>
      </c>
      <c r="D224" s="2"/>
      <c r="E224" s="2"/>
      <c r="F224" s="9"/>
      <c r="G224" s="5"/>
    </row>
    <row r="225" spans="2:7" ht="19.5" customHeight="1">
      <c r="B225" t="s">
        <v>82</v>
      </c>
      <c r="D225" s="2"/>
      <c r="E225" s="2"/>
      <c r="F225" s="9"/>
      <c r="G225" s="5"/>
    </row>
    <row r="226" spans="4:7" ht="19.5" customHeight="1">
      <c r="D226" s="2"/>
      <c r="E226" s="2"/>
      <c r="F226" s="9"/>
      <c r="G226" s="5"/>
    </row>
    <row r="227" spans="4:7" ht="19.5" customHeight="1">
      <c r="D227" s="2"/>
      <c r="E227" s="2"/>
      <c r="F227" s="9"/>
      <c r="G227" s="5"/>
    </row>
    <row r="228" spans="4:7" ht="19.5" customHeight="1">
      <c r="D228" s="2"/>
      <c r="E228" s="2"/>
      <c r="F228" s="9"/>
      <c r="G228" s="5"/>
    </row>
    <row r="229" spans="4:7" ht="19.5" customHeight="1">
      <c r="D229" s="2"/>
      <c r="E229" s="2"/>
      <c r="F229" s="9"/>
      <c r="G229" s="5"/>
    </row>
    <row r="230" spans="4:7" ht="19.5" customHeight="1">
      <c r="D230" s="2"/>
      <c r="E230" s="2"/>
      <c r="F230" s="9"/>
      <c r="G230" s="5"/>
    </row>
    <row r="231" spans="4:7" ht="19.5" customHeight="1">
      <c r="D231" s="2"/>
      <c r="E231" s="2"/>
      <c r="F231" s="9"/>
      <c r="G231" s="5"/>
    </row>
    <row r="232" spans="4:7" ht="19.5" customHeight="1">
      <c r="D232" s="2"/>
      <c r="E232" s="2"/>
      <c r="F232" s="9"/>
      <c r="G232" s="5"/>
    </row>
    <row r="233" spans="4:7" ht="19.5" customHeight="1">
      <c r="D233" s="2"/>
      <c r="E233" s="2"/>
      <c r="F233" s="9"/>
      <c r="G233" s="5"/>
    </row>
    <row r="234" spans="4:7" ht="19.5" customHeight="1">
      <c r="D234" s="2"/>
      <c r="E234" s="2"/>
      <c r="F234" s="9"/>
      <c r="G234" s="5"/>
    </row>
    <row r="235" spans="4:7" ht="12.75">
      <c r="D235" s="2"/>
      <c r="E235" s="2"/>
      <c r="F235" s="9"/>
      <c r="G235" s="5"/>
    </row>
    <row r="236" spans="4:7" ht="12.75">
      <c r="D236" s="2"/>
      <c r="E236" s="2"/>
      <c r="F236" s="9"/>
      <c r="G236" s="5"/>
    </row>
    <row r="237" spans="4:7" ht="12.75">
      <c r="D237" s="2"/>
      <c r="E237" s="2"/>
      <c r="F237" s="9"/>
      <c r="G237" s="5"/>
    </row>
    <row r="238" spans="4:7" ht="12.75">
      <c r="D238" s="2"/>
      <c r="E238" s="2"/>
      <c r="F238" s="9"/>
      <c r="G238" s="5"/>
    </row>
    <row r="239" spans="4:7" ht="12.75">
      <c r="D239" s="2"/>
      <c r="E239" s="2"/>
      <c r="F239" s="9"/>
      <c r="G239" s="5"/>
    </row>
    <row r="240" spans="4:7" ht="12.75">
      <c r="D240" s="2"/>
      <c r="E240" s="2"/>
      <c r="F240" s="2"/>
      <c r="G240" s="1"/>
    </row>
    <row r="241" spans="4:7" ht="12.75">
      <c r="D241" s="2"/>
      <c r="E241" s="2"/>
      <c r="F241" s="2"/>
      <c r="G241" s="1"/>
    </row>
    <row r="242" spans="4:7" ht="12.75">
      <c r="D242" s="2"/>
      <c r="E242" s="2"/>
      <c r="F242" s="2"/>
      <c r="G242" s="1"/>
    </row>
    <row r="243" spans="4:7" ht="12.75">
      <c r="D243" s="2"/>
      <c r="E243" s="2"/>
      <c r="F243" s="2"/>
      <c r="G243" s="1"/>
    </row>
    <row r="244" spans="4:7" ht="12.75">
      <c r="D244" s="2"/>
      <c r="E244" s="2"/>
      <c r="F244" s="2"/>
      <c r="G244" s="1"/>
    </row>
    <row r="245" spans="4:7" ht="12.75">
      <c r="D245" s="2"/>
      <c r="E245" s="2"/>
      <c r="F245" s="2"/>
      <c r="G245" s="1"/>
    </row>
    <row r="246" spans="4:7" ht="12.75">
      <c r="D246" s="2"/>
      <c r="E246" s="2"/>
      <c r="F246" s="2"/>
      <c r="G246" s="1"/>
    </row>
    <row r="247" spans="4:7" ht="12.75">
      <c r="D247" s="2"/>
      <c r="E247" s="2"/>
      <c r="F247" s="2"/>
      <c r="G247" s="1"/>
    </row>
    <row r="248" spans="4:7" ht="12.75">
      <c r="D248" s="2"/>
      <c r="E248" s="2"/>
      <c r="F248" s="2"/>
      <c r="G248" s="1"/>
    </row>
    <row r="249" spans="4:7" ht="12.75">
      <c r="D249" s="2"/>
      <c r="E249" s="2"/>
      <c r="F249" s="2"/>
      <c r="G249" s="1"/>
    </row>
    <row r="250" spans="4:7" ht="12.75">
      <c r="D250" s="2"/>
      <c r="E250" s="2"/>
      <c r="F250" s="2"/>
      <c r="G250" s="1"/>
    </row>
    <row r="251" spans="1:7" ht="12.75">
      <c r="A251" s="1"/>
      <c r="B251" s="1"/>
      <c r="C251" s="2"/>
      <c r="D251" s="2"/>
      <c r="E251" s="2"/>
      <c r="F251" s="2"/>
      <c r="G251" s="1"/>
    </row>
    <row r="252" spans="1:7" ht="12.75">
      <c r="A252" s="1"/>
      <c r="B252" s="1"/>
      <c r="C252" s="2"/>
      <c r="D252" s="2"/>
      <c r="E252" s="2"/>
      <c r="F252" s="2"/>
      <c r="G252" s="1"/>
    </row>
    <row r="253" spans="1:7" ht="12.75">
      <c r="A253" s="1"/>
      <c r="B253" s="1"/>
      <c r="C253" s="2"/>
      <c r="D253" s="2"/>
      <c r="E253" s="2"/>
      <c r="F253" s="2"/>
      <c r="G253" s="1"/>
    </row>
    <row r="254" spans="1:7" ht="12.75">
      <c r="A254" s="1"/>
      <c r="B254" s="1"/>
      <c r="C254" s="2"/>
      <c r="D254" s="2"/>
      <c r="E254" s="2"/>
      <c r="F254" s="2"/>
      <c r="G254" s="1"/>
    </row>
    <row r="255" spans="1:7" ht="12.75">
      <c r="A255" s="1"/>
      <c r="B255" s="1"/>
      <c r="C255" s="2"/>
      <c r="D255" s="2"/>
      <c r="E255" s="2"/>
      <c r="F255" s="2"/>
      <c r="G255" s="1"/>
    </row>
    <row r="256" spans="1:7" ht="12.75">
      <c r="A256" s="1"/>
      <c r="B256" s="1"/>
      <c r="C256" s="2"/>
      <c r="D256" s="2"/>
      <c r="E256" s="2"/>
      <c r="F256" s="2"/>
      <c r="G256" s="1"/>
    </row>
    <row r="257" spans="1:7" ht="12.75">
      <c r="A257" s="1"/>
      <c r="B257" s="1"/>
      <c r="C257" s="2"/>
      <c r="D257" s="2"/>
      <c r="E257" s="2"/>
      <c r="F257" s="2"/>
      <c r="G257" s="1"/>
    </row>
    <row r="258" spans="1:7" ht="12.75">
      <c r="A258" s="1"/>
      <c r="B258" s="1"/>
      <c r="C258" s="2"/>
      <c r="D258" s="2"/>
      <c r="E258" s="2"/>
      <c r="F258" s="2"/>
      <c r="G258" s="1"/>
    </row>
    <row r="259" spans="1:7" ht="12.75">
      <c r="A259" s="1"/>
      <c r="B259" s="1"/>
      <c r="C259" s="2"/>
      <c r="D259" s="2"/>
      <c r="E259" s="2"/>
      <c r="F259" s="2"/>
      <c r="G259" s="1"/>
    </row>
    <row r="260" spans="1:7" ht="12.75">
      <c r="A260" s="1"/>
      <c r="B260" s="1"/>
      <c r="C260" s="2"/>
      <c r="D260" s="2"/>
      <c r="E260" s="2"/>
      <c r="F260" s="2"/>
      <c r="G260" s="1"/>
    </row>
    <row r="261" spans="1:7" ht="12.75">
      <c r="A261" s="1"/>
      <c r="B261" s="1"/>
      <c r="C261" s="2"/>
      <c r="D261" s="2"/>
      <c r="E261" s="2"/>
      <c r="F261" s="2"/>
      <c r="G261" s="1"/>
    </row>
    <row r="262" spans="1:7" ht="12.75">
      <c r="A262" s="1"/>
      <c r="B262" s="1"/>
      <c r="C262" s="2"/>
      <c r="D262" s="2"/>
      <c r="E262" s="2"/>
      <c r="F262" s="2"/>
      <c r="G262" s="1"/>
    </row>
    <row r="263" spans="1:7" ht="12.75">
      <c r="A263" s="1"/>
      <c r="B263" s="1"/>
      <c r="C263" s="2"/>
      <c r="D263" s="2"/>
      <c r="E263" s="2"/>
      <c r="F263" s="2"/>
      <c r="G263" s="1"/>
    </row>
    <row r="264" spans="1:7" ht="12.75">
      <c r="A264" s="1"/>
      <c r="B264" s="1"/>
      <c r="C264" s="2"/>
      <c r="D264" s="2"/>
      <c r="E264" s="2"/>
      <c r="F264" s="2"/>
      <c r="G264" s="1"/>
    </row>
    <row r="265" spans="1:7" ht="12.75">
      <c r="A265" s="1"/>
      <c r="B265" s="1"/>
      <c r="C265" s="2"/>
      <c r="D265" s="2"/>
      <c r="E265" s="2"/>
      <c r="F265" s="2"/>
      <c r="G265" s="1"/>
    </row>
    <row r="266" spans="1:7" ht="12.75">
      <c r="A266" s="1"/>
      <c r="B266" s="1"/>
      <c r="C266" s="2"/>
      <c r="D266" s="2"/>
      <c r="E266" s="2"/>
      <c r="F266" s="2"/>
      <c r="G266" s="1"/>
    </row>
    <row r="267" spans="1:7" ht="12.75">
      <c r="A267" s="1"/>
      <c r="B267" s="1"/>
      <c r="C267" s="2"/>
      <c r="D267" s="2"/>
      <c r="E267" s="2"/>
      <c r="F267" s="2"/>
      <c r="G267" s="1"/>
    </row>
    <row r="268" spans="1:7" ht="12.75">
      <c r="A268" s="1"/>
      <c r="B268" s="1"/>
      <c r="C268" s="2"/>
      <c r="D268" s="2"/>
      <c r="E268" s="2"/>
      <c r="F268" s="2"/>
      <c r="G268" s="1"/>
    </row>
    <row r="269" spans="1:7" ht="12.75">
      <c r="A269" s="1"/>
      <c r="B269" s="1"/>
      <c r="C269" s="2"/>
      <c r="D269" s="2"/>
      <c r="E269" s="2"/>
      <c r="F269" s="2"/>
      <c r="G269" s="1"/>
    </row>
    <row r="270" spans="1:7" ht="12.75">
      <c r="A270" s="1"/>
      <c r="B270" s="1"/>
      <c r="C270" s="2"/>
      <c r="D270" s="2"/>
      <c r="E270" s="2"/>
      <c r="F270" s="2"/>
      <c r="G270" s="1"/>
    </row>
    <row r="271" spans="1:7" ht="12.75">
      <c r="A271" s="1"/>
      <c r="B271" s="1"/>
      <c r="C271" s="2"/>
      <c r="D271" s="2"/>
      <c r="E271" s="2"/>
      <c r="F271" s="2"/>
      <c r="G271" s="1"/>
    </row>
    <row r="272" spans="1:7" ht="12.75">
      <c r="A272" s="1"/>
      <c r="B272" s="1"/>
      <c r="C272" s="2"/>
      <c r="D272" s="2"/>
      <c r="E272" s="2"/>
      <c r="F272" s="2"/>
      <c r="G272" s="1"/>
    </row>
    <row r="273" spans="1:7" ht="12.75">
      <c r="A273" s="1"/>
      <c r="B273" s="1"/>
      <c r="C273" s="2"/>
      <c r="D273" s="2"/>
      <c r="E273" s="2"/>
      <c r="F273" s="2"/>
      <c r="G273" s="1"/>
    </row>
    <row r="274" spans="1:7" ht="12.75">
      <c r="A274" s="1"/>
      <c r="B274" s="1"/>
      <c r="C274" s="2"/>
      <c r="D274" s="2"/>
      <c r="E274" s="2"/>
      <c r="F274" s="2"/>
      <c r="G274" s="1"/>
    </row>
    <row r="275" spans="1:7" ht="12.75">
      <c r="A275" s="1"/>
      <c r="B275" s="1"/>
      <c r="C275" s="2"/>
      <c r="D275" s="2"/>
      <c r="E275" s="2"/>
      <c r="F275" s="2"/>
      <c r="G275" s="1"/>
    </row>
    <row r="276" spans="1:7" ht="12.75">
      <c r="A276" s="1"/>
      <c r="B276" s="1"/>
      <c r="C276" s="2"/>
      <c r="D276" s="2"/>
      <c r="E276" s="2"/>
      <c r="F276" s="2"/>
      <c r="G276" s="1"/>
    </row>
    <row r="277" spans="1:7" ht="12.75">
      <c r="A277" s="1"/>
      <c r="B277" s="1"/>
      <c r="C277" s="2"/>
      <c r="D277" s="2"/>
      <c r="E277" s="2"/>
      <c r="F277" s="2"/>
      <c r="G277" s="1"/>
    </row>
    <row r="278" spans="1:7" ht="12.75">
      <c r="A278" s="1"/>
      <c r="B278" s="1"/>
      <c r="C278" s="2"/>
      <c r="D278" s="2"/>
      <c r="E278" s="2"/>
      <c r="F278" s="2"/>
      <c r="G278" s="1"/>
    </row>
    <row r="279" spans="1:7" ht="12.75">
      <c r="A279" s="1"/>
      <c r="B279" s="1"/>
      <c r="C279" s="2"/>
      <c r="D279" s="2"/>
      <c r="E279" s="2"/>
      <c r="F279" s="2"/>
      <c r="G279" s="1"/>
    </row>
    <row r="280" spans="1:7" ht="12.75">
      <c r="A280" s="1"/>
      <c r="B280" s="1"/>
      <c r="C280" s="2"/>
      <c r="D280" s="2"/>
      <c r="E280" s="2"/>
      <c r="F280" s="2"/>
      <c r="G280" s="1"/>
    </row>
    <row r="281" spans="1:7" ht="12.75">
      <c r="A281" s="1"/>
      <c r="B281" s="1"/>
      <c r="C281" s="2"/>
      <c r="D281" s="2"/>
      <c r="E281" s="2"/>
      <c r="F281" s="2"/>
      <c r="G281" s="1"/>
    </row>
    <row r="282" spans="1:7" ht="12.75">
      <c r="A282" s="1"/>
      <c r="B282" s="1"/>
      <c r="C282" s="2"/>
      <c r="D282" s="2"/>
      <c r="E282" s="2"/>
      <c r="F282" s="2"/>
      <c r="G282" s="1"/>
    </row>
    <row r="283" spans="1:7" ht="12.75">
      <c r="A283" s="1"/>
      <c r="B283" s="1"/>
      <c r="C283" s="2"/>
      <c r="D283" s="2"/>
      <c r="E283" s="2"/>
      <c r="F283" s="2"/>
      <c r="G283" s="1"/>
    </row>
    <row r="284" spans="1:7" ht="12.75">
      <c r="A284" s="1"/>
      <c r="B284" s="1"/>
      <c r="C284" s="2"/>
      <c r="D284" s="2"/>
      <c r="E284" s="2"/>
      <c r="F284" s="2"/>
      <c r="G284" s="1"/>
    </row>
    <row r="285" spans="1:7" ht="12.75">
      <c r="A285" s="1"/>
      <c r="B285" s="1"/>
      <c r="C285" s="2"/>
      <c r="D285" s="2"/>
      <c r="E285" s="2"/>
      <c r="F285" s="2"/>
      <c r="G285" s="1"/>
    </row>
    <row r="286" spans="1:7" ht="12.75">
      <c r="A286" s="1"/>
      <c r="B286" s="1"/>
      <c r="C286" s="2"/>
      <c r="D286" s="2"/>
      <c r="E286" s="2"/>
      <c r="F286" s="2"/>
      <c r="G286" s="1"/>
    </row>
    <row r="287" spans="1:7" ht="12.75">
      <c r="A287" s="1"/>
      <c r="B287" s="1"/>
      <c r="C287" s="2"/>
      <c r="D287" s="2"/>
      <c r="E287" s="2"/>
      <c r="F287" s="2"/>
      <c r="G287" s="1"/>
    </row>
    <row r="288" spans="1:7" ht="12.75">
      <c r="A288" s="1"/>
      <c r="B288" s="1"/>
      <c r="C288" s="2"/>
      <c r="D288" s="2"/>
      <c r="E288" s="2"/>
      <c r="F288" s="2"/>
      <c r="G288" s="1"/>
    </row>
    <row r="289" spans="1:7" ht="12.75">
      <c r="A289" s="1"/>
      <c r="B289" s="1"/>
      <c r="C289" s="2"/>
      <c r="D289" s="2"/>
      <c r="E289" s="2"/>
      <c r="F289" s="2"/>
      <c r="G289" s="1"/>
    </row>
    <row r="290" spans="1:7" ht="12.75">
      <c r="A290" s="1"/>
      <c r="B290" s="1"/>
      <c r="C290" s="2"/>
      <c r="D290" s="2"/>
      <c r="E290" s="2"/>
      <c r="F290" s="2"/>
      <c r="G290" s="1"/>
    </row>
    <row r="291" spans="1:7" ht="12.75">
      <c r="A291" s="1"/>
      <c r="B291" s="1"/>
      <c r="C291" s="2"/>
      <c r="D291" s="2"/>
      <c r="E291" s="2"/>
      <c r="F291" s="2"/>
      <c r="G291" s="1"/>
    </row>
    <row r="292" spans="1:7" ht="12.75">
      <c r="A292" s="1"/>
      <c r="B292" s="1"/>
      <c r="C292" s="2"/>
      <c r="D292" s="2"/>
      <c r="E292" s="2"/>
      <c r="F292" s="2"/>
      <c r="G292" s="1"/>
    </row>
    <row r="293" spans="1:7" ht="12.75">
      <c r="A293" s="1"/>
      <c r="B293" s="1"/>
      <c r="C293" s="2"/>
      <c r="D293" s="2"/>
      <c r="E293" s="2"/>
      <c r="F293" s="2"/>
      <c r="G293" s="1"/>
    </row>
    <row r="294" spans="1:7" ht="12.75">
      <c r="A294" s="1"/>
      <c r="B294" s="1"/>
      <c r="C294" s="2"/>
      <c r="D294" s="2"/>
      <c r="E294" s="2"/>
      <c r="F294" s="2"/>
      <c r="G294" s="1"/>
    </row>
    <row r="295" spans="1:7" ht="12.75">
      <c r="A295" s="1"/>
      <c r="B295" s="1"/>
      <c r="C295" s="2"/>
      <c r="D295" s="2"/>
      <c r="E295" s="2"/>
      <c r="F295" s="2"/>
      <c r="G295" s="1"/>
    </row>
    <row r="296" spans="1:7" ht="12.75">
      <c r="A296" s="1"/>
      <c r="B296" s="1"/>
      <c r="C296" s="2"/>
      <c r="D296" s="2"/>
      <c r="E296" s="2"/>
      <c r="F296" s="2"/>
      <c r="G296" s="1"/>
    </row>
    <row r="297" spans="1:7" ht="12.75">
      <c r="A297" s="1"/>
      <c r="B297" s="1"/>
      <c r="C297" s="2"/>
      <c r="D297" s="2"/>
      <c r="E297" s="2"/>
      <c r="F297" s="2"/>
      <c r="G297" s="1"/>
    </row>
    <row r="298" spans="1:7" ht="12.75">
      <c r="A298" s="1"/>
      <c r="B298" s="1"/>
      <c r="C298" s="2"/>
      <c r="D298" s="2"/>
      <c r="E298" s="2"/>
      <c r="F298" s="2"/>
      <c r="G298" s="1"/>
    </row>
    <row r="299" spans="1:7" ht="12.75">
      <c r="A299" s="1"/>
      <c r="B299" s="1"/>
      <c r="C299" s="2"/>
      <c r="D299" s="2"/>
      <c r="E299" s="2"/>
      <c r="F299" s="2"/>
      <c r="G299" s="1"/>
    </row>
    <row r="300" spans="1:7" ht="12.75">
      <c r="A300" s="1"/>
      <c r="B300" s="1"/>
      <c r="C300" s="2"/>
      <c r="D300" s="2"/>
      <c r="E300" s="2"/>
      <c r="F300" s="2"/>
      <c r="G300" s="1"/>
    </row>
    <row r="301" spans="1:7" ht="12.75">
      <c r="A301" s="1"/>
      <c r="B301" s="1"/>
      <c r="C301" s="2"/>
      <c r="D301" s="2"/>
      <c r="E301" s="2"/>
      <c r="F301" s="2"/>
      <c r="G301" s="1"/>
    </row>
    <row r="302" spans="1:7" ht="12.75">
      <c r="A302" s="1"/>
      <c r="B302" s="1"/>
      <c r="C302" s="2"/>
      <c r="D302" s="2"/>
      <c r="E302" s="2"/>
      <c r="F302" s="2"/>
      <c r="G302" s="1"/>
    </row>
    <row r="303" spans="1:7" ht="12.75">
      <c r="A303" s="1"/>
      <c r="B303" s="1"/>
      <c r="C303" s="2"/>
      <c r="D303" s="2"/>
      <c r="E303" s="2"/>
      <c r="F303" s="2"/>
      <c r="G303" s="1"/>
    </row>
    <row r="304" spans="1:7" ht="12.75">
      <c r="A304" s="1"/>
      <c r="B304" s="1"/>
      <c r="C304" s="2"/>
      <c r="D304" s="2"/>
      <c r="E304" s="2"/>
      <c r="F304" s="2"/>
      <c r="G304" s="1"/>
    </row>
    <row r="305" spans="1:7" ht="12.75">
      <c r="A305" s="1"/>
      <c r="B305" s="1"/>
      <c r="C305" s="2"/>
      <c r="D305" s="2"/>
      <c r="E305" s="2"/>
      <c r="F305" s="2"/>
      <c r="G305" s="1"/>
    </row>
    <row r="306" spans="1:7" ht="12.75">
      <c r="A306" s="1"/>
      <c r="B306" s="1"/>
      <c r="C306" s="2"/>
      <c r="D306" s="2"/>
      <c r="E306" s="2"/>
      <c r="F306" s="2"/>
      <c r="G306" s="1"/>
    </row>
    <row r="307" spans="1:7" ht="12.75">
      <c r="A307" s="1"/>
      <c r="B307" s="1"/>
      <c r="C307" s="2"/>
      <c r="D307" s="2"/>
      <c r="E307" s="2"/>
      <c r="F307" s="2"/>
      <c r="G307" s="1"/>
    </row>
    <row r="308" spans="1:7" ht="12.75">
      <c r="A308" s="1"/>
      <c r="B308" s="1"/>
      <c r="C308" s="2"/>
      <c r="D308" s="2"/>
      <c r="E308" s="2"/>
      <c r="F308" s="2"/>
      <c r="G308" s="1"/>
    </row>
    <row r="309" spans="1:7" ht="12.75">
      <c r="A309" s="1"/>
      <c r="B309" s="1"/>
      <c r="C309" s="2"/>
      <c r="D309" s="2"/>
      <c r="E309" s="2"/>
      <c r="F309" s="2"/>
      <c r="G309" s="1"/>
    </row>
    <row r="310" spans="1:7" ht="12.75">
      <c r="A310" s="1"/>
      <c r="B310" s="1"/>
      <c r="C310" s="2"/>
      <c r="D310" s="2"/>
      <c r="E310" s="2"/>
      <c r="F310" s="2"/>
      <c r="G310" s="1"/>
    </row>
    <row r="311" spans="1:7" ht="12.75">
      <c r="A311" s="1"/>
      <c r="B311" s="1"/>
      <c r="C311" s="2"/>
      <c r="D311" s="2"/>
      <c r="E311" s="2"/>
      <c r="F311" s="2"/>
      <c r="G311" s="1"/>
    </row>
    <row r="312" spans="1:7" ht="12.75">
      <c r="A312" s="1"/>
      <c r="B312" s="1"/>
      <c r="C312" s="2"/>
      <c r="D312" s="2"/>
      <c r="E312" s="2"/>
      <c r="F312" s="2"/>
      <c r="G312" s="1"/>
    </row>
    <row r="313" spans="1:7" ht="12.75">
      <c r="A313" s="1"/>
      <c r="B313" s="1"/>
      <c r="C313" s="2"/>
      <c r="D313" s="2"/>
      <c r="E313" s="2"/>
      <c r="F313" s="2"/>
      <c r="G313" s="1"/>
    </row>
    <row r="314" spans="1:7" ht="12.75">
      <c r="A314" s="1"/>
      <c r="B314" s="1"/>
      <c r="C314" s="2"/>
      <c r="D314" s="2"/>
      <c r="E314" s="2"/>
      <c r="F314" s="2"/>
      <c r="G314" s="1"/>
    </row>
    <row r="315" spans="1:7" ht="12.75">
      <c r="A315" s="1"/>
      <c r="B315" s="1"/>
      <c r="C315" s="2"/>
      <c r="D315" s="2"/>
      <c r="E315" s="2"/>
      <c r="F315" s="2"/>
      <c r="G315" s="1"/>
    </row>
    <row r="316" spans="1:7" ht="12.75">
      <c r="A316" s="1"/>
      <c r="B316" s="1"/>
      <c r="C316" s="2"/>
      <c r="D316" s="2"/>
      <c r="E316" s="2"/>
      <c r="F316" s="2"/>
      <c r="G316" s="1"/>
    </row>
    <row r="317" spans="1:7" ht="12.75">
      <c r="A317" s="1"/>
      <c r="B317" s="1"/>
      <c r="C317" s="2"/>
      <c r="D317" s="2"/>
      <c r="E317" s="2"/>
      <c r="F317" s="2"/>
      <c r="G317" s="1"/>
    </row>
    <row r="318" spans="1:7" ht="12.75">
      <c r="A318" s="1"/>
      <c r="B318" s="1"/>
      <c r="C318" s="2"/>
      <c r="D318" s="2"/>
      <c r="E318" s="2"/>
      <c r="F318" s="2"/>
      <c r="G318" s="1"/>
    </row>
    <row r="319" spans="1:7" ht="12.75">
      <c r="A319" s="1"/>
      <c r="B319" s="1"/>
      <c r="C319" s="2"/>
      <c r="D319" s="2"/>
      <c r="E319" s="2"/>
      <c r="F319" s="2"/>
      <c r="G319" s="1"/>
    </row>
    <row r="320" spans="1:7" ht="12.75">
      <c r="A320" s="1"/>
      <c r="B320" s="1"/>
      <c r="C320" s="2"/>
      <c r="D320" s="2"/>
      <c r="E320" s="2"/>
      <c r="F320" s="2"/>
      <c r="G320" s="1"/>
    </row>
    <row r="321" spans="1:7" ht="12.75">
      <c r="A321" s="1"/>
      <c r="B321" s="1"/>
      <c r="C321" s="2"/>
      <c r="D321" s="2"/>
      <c r="E321" s="2"/>
      <c r="F321" s="2"/>
      <c r="G321" s="1"/>
    </row>
    <row r="322" spans="1:7" ht="12.75">
      <c r="A322" s="1"/>
      <c r="B322" s="1"/>
      <c r="C322" s="2"/>
      <c r="D322" s="2"/>
      <c r="E322" s="2"/>
      <c r="F322" s="2"/>
      <c r="G322" s="1"/>
    </row>
    <row r="323" spans="1:7" ht="12.75">
      <c r="A323" s="1"/>
      <c r="B323" s="1"/>
      <c r="C323" s="2"/>
      <c r="D323" s="2"/>
      <c r="E323" s="2"/>
      <c r="F323" s="2"/>
      <c r="G323" s="1"/>
    </row>
    <row r="324" spans="1:7" ht="12.75">
      <c r="A324" s="1"/>
      <c r="B324" s="1"/>
      <c r="C324" s="2"/>
      <c r="D324" s="2"/>
      <c r="E324" s="2"/>
      <c r="F324" s="2"/>
      <c r="G324" s="1"/>
    </row>
    <row r="325" spans="1:7" ht="12.75">
      <c r="A325" s="1"/>
      <c r="B325" s="1"/>
      <c r="C325" s="2"/>
      <c r="D325" s="2"/>
      <c r="E325" s="2"/>
      <c r="F325" s="2"/>
      <c r="G325" s="1"/>
    </row>
    <row r="326" spans="1:7" ht="12.75">
      <c r="A326" s="1"/>
      <c r="B326" s="1"/>
      <c r="C326" s="2"/>
      <c r="D326" s="2"/>
      <c r="E326" s="2"/>
      <c r="F326" s="2"/>
      <c r="G326" s="1"/>
    </row>
    <row r="327" spans="1:7" ht="12.75">
      <c r="A327" s="1"/>
      <c r="B327" s="1"/>
      <c r="C327" s="2"/>
      <c r="D327" s="2"/>
      <c r="E327" s="2"/>
      <c r="F327" s="2"/>
      <c r="G327" s="1"/>
    </row>
    <row r="328" spans="1:7" ht="12.75">
      <c r="A328" s="1"/>
      <c r="B328" s="1"/>
      <c r="C328" s="2"/>
      <c r="D328" s="2"/>
      <c r="E328" s="2"/>
      <c r="F328" s="2"/>
      <c r="G328" s="1"/>
    </row>
    <row r="329" spans="1:7" ht="12.75">
      <c r="A329" s="1"/>
      <c r="B329" s="1"/>
      <c r="C329" s="2"/>
      <c r="D329" s="2"/>
      <c r="E329" s="2"/>
      <c r="F329" s="2"/>
      <c r="G329" s="1"/>
    </row>
    <row r="330" spans="1:7" ht="12.75">
      <c r="A330" s="1"/>
      <c r="B330" s="1"/>
      <c r="C330" s="2"/>
      <c r="D330" s="2"/>
      <c r="E330" s="2"/>
      <c r="F330" s="2"/>
      <c r="G330" s="1"/>
    </row>
    <row r="331" spans="1:7" ht="12.75">
      <c r="A331" s="1"/>
      <c r="B331" s="1"/>
      <c r="C331" s="2"/>
      <c r="D331" s="2"/>
      <c r="E331" s="2"/>
      <c r="F331" s="2"/>
      <c r="G331" s="1"/>
    </row>
    <row r="332" spans="1:7" ht="12.75">
      <c r="A332" s="1"/>
      <c r="B332" s="1"/>
      <c r="C332" s="2"/>
      <c r="D332" s="2"/>
      <c r="E332" s="2"/>
      <c r="F332" s="2"/>
      <c r="G332" s="1"/>
    </row>
    <row r="333" spans="1:7" ht="12.75">
      <c r="A333" s="1"/>
      <c r="B333" s="1"/>
      <c r="C333" s="2"/>
      <c r="D333" s="2"/>
      <c r="E333" s="2"/>
      <c r="F333" s="2"/>
      <c r="G333" s="1"/>
    </row>
    <row r="334" spans="1:7" ht="12.75">
      <c r="A334" s="1"/>
      <c r="B334" s="1"/>
      <c r="C334" s="2"/>
      <c r="D334" s="2"/>
      <c r="E334" s="2"/>
      <c r="F334" s="2"/>
      <c r="G334" s="1"/>
    </row>
    <row r="335" spans="1:7" ht="12.75">
      <c r="A335" s="1"/>
      <c r="B335" s="1"/>
      <c r="C335" s="2"/>
      <c r="D335" s="2"/>
      <c r="E335" s="2"/>
      <c r="F335" s="2"/>
      <c r="G335" s="1"/>
    </row>
    <row r="336" spans="1:7" ht="12.75">
      <c r="A336" s="1"/>
      <c r="B336" s="1"/>
      <c r="C336" s="2"/>
      <c r="D336" s="2"/>
      <c r="E336" s="2"/>
      <c r="F336" s="2"/>
      <c r="G336" s="1"/>
    </row>
    <row r="337" spans="1:7" ht="12.75">
      <c r="A337" s="1"/>
      <c r="B337" s="1"/>
      <c r="C337" s="2"/>
      <c r="D337" s="2"/>
      <c r="E337" s="2"/>
      <c r="F337" s="2"/>
      <c r="G337" s="1"/>
    </row>
    <row r="338" spans="1:7" ht="12.75">
      <c r="A338" s="1"/>
      <c r="B338" s="1"/>
      <c r="C338" s="2"/>
      <c r="D338" s="2"/>
      <c r="E338" s="2"/>
      <c r="F338" s="2"/>
      <c r="G338" s="1"/>
    </row>
    <row r="339" spans="1:7" ht="12.75">
      <c r="A339" s="1"/>
      <c r="B339" s="1"/>
      <c r="C339" s="2"/>
      <c r="D339" s="2"/>
      <c r="E339" s="2"/>
      <c r="F339" s="2"/>
      <c r="G339" s="1"/>
    </row>
    <row r="340" spans="1:7" ht="12.75">
      <c r="A340" s="1"/>
      <c r="B340" s="1"/>
      <c r="C340" s="2"/>
      <c r="D340" s="2"/>
      <c r="E340" s="2"/>
      <c r="F340" s="2"/>
      <c r="G340" s="1"/>
    </row>
    <row r="341" spans="1:7" ht="12.75">
      <c r="A341" s="1"/>
      <c r="B341" s="1"/>
      <c r="C341" s="2"/>
      <c r="D341" s="2"/>
      <c r="E341" s="2"/>
      <c r="F341" s="2"/>
      <c r="G341" s="1"/>
    </row>
    <row r="342" spans="1:7" ht="12.75">
      <c r="A342" s="1"/>
      <c r="B342" s="1"/>
      <c r="C342" s="2"/>
      <c r="D342" s="2"/>
      <c r="E342" s="2"/>
      <c r="F342" s="2"/>
      <c r="G342" s="1"/>
    </row>
    <row r="343" spans="1:7" ht="12.75">
      <c r="A343" s="1"/>
      <c r="B343" s="1"/>
      <c r="C343" s="2"/>
      <c r="D343" s="2"/>
      <c r="E343" s="2"/>
      <c r="F343" s="2"/>
      <c r="G343" s="1"/>
    </row>
    <row r="344" spans="1:7" ht="12.75">
      <c r="A344" s="1"/>
      <c r="B344" s="1"/>
      <c r="C344" s="2"/>
      <c r="D344" s="2"/>
      <c r="E344" s="2"/>
      <c r="F344" s="2"/>
      <c r="G344" s="1"/>
    </row>
    <row r="345" spans="1:7" ht="12.75">
      <c r="A345" s="1"/>
      <c r="B345" s="1"/>
      <c r="C345" s="2"/>
      <c r="D345" s="2"/>
      <c r="E345" s="2"/>
      <c r="F345" s="2"/>
      <c r="G345" s="1"/>
    </row>
    <row r="346" spans="1:7" ht="12.75">
      <c r="A346" s="1"/>
      <c r="B346" s="1"/>
      <c r="C346" s="2"/>
      <c r="D346" s="2"/>
      <c r="E346" s="2"/>
      <c r="F346" s="2"/>
      <c r="G346" s="1"/>
    </row>
    <row r="347" spans="1:7" ht="12.75">
      <c r="A347" s="1"/>
      <c r="B347" s="1"/>
      <c r="C347" s="2"/>
      <c r="D347" s="2"/>
      <c r="E347" s="2"/>
      <c r="F347" s="2"/>
      <c r="G347" s="1"/>
    </row>
    <row r="348" spans="1:7" ht="12.75">
      <c r="A348" s="1"/>
      <c r="B348" s="1"/>
      <c r="C348" s="2"/>
      <c r="D348" s="2"/>
      <c r="E348" s="2"/>
      <c r="F348" s="2"/>
      <c r="G348" s="1"/>
    </row>
    <row r="349" spans="1:7" ht="12.75">
      <c r="A349" s="1"/>
      <c r="B349" s="1"/>
      <c r="C349" s="2"/>
      <c r="D349" s="2"/>
      <c r="E349" s="2"/>
      <c r="F349" s="2"/>
      <c r="G349" s="1"/>
    </row>
    <row r="350" spans="1:7" ht="12.75">
      <c r="A350" s="1"/>
      <c r="B350" s="1"/>
      <c r="C350" s="2"/>
      <c r="D350" s="2"/>
      <c r="E350" s="2"/>
      <c r="F350" s="2"/>
      <c r="G350" s="1"/>
    </row>
    <row r="351" spans="1:7" ht="12.75">
      <c r="A351" s="1"/>
      <c r="B351" s="1"/>
      <c r="C351" s="2"/>
      <c r="D351" s="2"/>
      <c r="E351" s="2"/>
      <c r="F351" s="2"/>
      <c r="G351" s="1"/>
    </row>
    <row r="352" spans="1:7" ht="12.75">
      <c r="A352" s="1"/>
      <c r="B352" s="1"/>
      <c r="C352" s="2"/>
      <c r="D352" s="2"/>
      <c r="E352" s="2"/>
      <c r="F352" s="2"/>
      <c r="G352" s="1"/>
    </row>
    <row r="353" spans="1:7" ht="12.75">
      <c r="A353" s="1"/>
      <c r="B353" s="1"/>
      <c r="C353" s="2"/>
      <c r="D353" s="2"/>
      <c r="E353" s="2"/>
      <c r="F353" s="2"/>
      <c r="G353" s="1"/>
    </row>
    <row r="354" spans="1:7" ht="12.75">
      <c r="A354" s="1"/>
      <c r="B354" s="1"/>
      <c r="C354" s="2"/>
      <c r="D354" s="2"/>
      <c r="E354" s="2"/>
      <c r="F354" s="2"/>
      <c r="G354" s="1"/>
    </row>
    <row r="355" spans="1:7" ht="12.75">
      <c r="A355" s="1"/>
      <c r="B355" s="1"/>
      <c r="C355" s="2"/>
      <c r="D355" s="2"/>
      <c r="E355" s="2"/>
      <c r="F355" s="2"/>
      <c r="G355" s="1"/>
    </row>
    <row r="356" spans="1:7" ht="12.75">
      <c r="A356" s="1"/>
      <c r="B356" s="1"/>
      <c r="C356" s="2"/>
      <c r="D356" s="2"/>
      <c r="E356" s="2"/>
      <c r="F356" s="2"/>
      <c r="G356" s="1"/>
    </row>
    <row r="357" spans="1:7" ht="12.75">
      <c r="A357" s="1"/>
      <c r="B357" s="1"/>
      <c r="C357" s="2"/>
      <c r="D357" s="2"/>
      <c r="E357" s="2"/>
      <c r="F357" s="2"/>
      <c r="G357" s="1"/>
    </row>
    <row r="358" spans="1:7" ht="12.75">
      <c r="A358" s="1"/>
      <c r="B358" s="1"/>
      <c r="C358" s="2"/>
      <c r="D358" s="2"/>
      <c r="E358" s="2"/>
      <c r="F358" s="2"/>
      <c r="G358" s="1"/>
    </row>
    <row r="359" spans="1:7" ht="12.75">
      <c r="A359" s="1"/>
      <c r="B359" s="1"/>
      <c r="C359" s="2"/>
      <c r="D359" s="2"/>
      <c r="E359" s="2"/>
      <c r="F359" s="2"/>
      <c r="G359" s="1"/>
    </row>
    <row r="360" spans="1:7" ht="12.75">
      <c r="A360" s="1"/>
      <c r="B360" s="1"/>
      <c r="C360" s="2"/>
      <c r="D360" s="2"/>
      <c r="E360" s="2"/>
      <c r="F360" s="2"/>
      <c r="G360" s="1"/>
    </row>
    <row r="361" spans="1:7" ht="12.75">
      <c r="A361" s="1"/>
      <c r="B361" s="1"/>
      <c r="C361" s="2"/>
      <c r="D361" s="2"/>
      <c r="E361" s="2"/>
      <c r="F361" s="2"/>
      <c r="G361" s="1"/>
    </row>
    <row r="362" spans="1:7" ht="12.75">
      <c r="A362" s="1"/>
      <c r="B362" s="1"/>
      <c r="C362" s="2"/>
      <c r="D362" s="2"/>
      <c r="E362" s="2"/>
      <c r="F362" s="2"/>
      <c r="G362" s="1"/>
    </row>
    <row r="363" spans="1:7" ht="12.75">
      <c r="A363" s="1"/>
      <c r="B363" s="1"/>
      <c r="C363" s="2"/>
      <c r="D363" s="2"/>
      <c r="E363" s="2"/>
      <c r="F363" s="2"/>
      <c r="G363" s="1"/>
    </row>
    <row r="364" spans="1:7" ht="12.75">
      <c r="A364" s="1"/>
      <c r="B364" s="1"/>
      <c r="C364" s="2"/>
      <c r="D364" s="2"/>
      <c r="E364" s="2"/>
      <c r="F364" s="2"/>
      <c r="G364" s="1"/>
    </row>
    <row r="365" spans="1:7" ht="12.75">
      <c r="A365" s="1"/>
      <c r="B365" s="1"/>
      <c r="C365" s="2"/>
      <c r="D365" s="2"/>
      <c r="E365" s="2"/>
      <c r="F365" s="2"/>
      <c r="G365" s="1"/>
    </row>
    <row r="366" spans="1:7" ht="12.75">
      <c r="A366" s="1"/>
      <c r="B366" s="1"/>
      <c r="C366" s="2"/>
      <c r="D366" s="2"/>
      <c r="E366" s="2"/>
      <c r="F366" s="2"/>
      <c r="G366" s="1"/>
    </row>
    <row r="367" spans="1:7" ht="12.75">
      <c r="A367" s="1"/>
      <c r="B367" s="1"/>
      <c r="C367" s="2"/>
      <c r="D367" s="2"/>
      <c r="E367" s="2"/>
      <c r="F367" s="2"/>
      <c r="G367" s="1"/>
    </row>
    <row r="368" spans="1:7" ht="12.75">
      <c r="A368" s="1"/>
      <c r="B368" s="1"/>
      <c r="C368" s="2"/>
      <c r="D368" s="2"/>
      <c r="E368" s="2"/>
      <c r="F368" s="2"/>
      <c r="G368" s="1"/>
    </row>
    <row r="369" spans="1:7" ht="12.75">
      <c r="A369" s="1"/>
      <c r="B369" s="1"/>
      <c r="C369" s="2"/>
      <c r="D369" s="2"/>
      <c r="E369" s="2"/>
      <c r="F369" s="2"/>
      <c r="G369" s="1"/>
    </row>
    <row r="370" spans="1:7" ht="12.75">
      <c r="A370" s="1"/>
      <c r="B370" s="1"/>
      <c r="C370" s="2"/>
      <c r="D370" s="2"/>
      <c r="E370" s="2"/>
      <c r="F370" s="2"/>
      <c r="G370" s="1"/>
    </row>
    <row r="371" spans="1:7" ht="12.75">
      <c r="A371" s="1"/>
      <c r="B371" s="1"/>
      <c r="C371" s="2"/>
      <c r="D371" s="2"/>
      <c r="E371" s="2"/>
      <c r="F371" s="2"/>
      <c r="G371" s="1"/>
    </row>
    <row r="372" spans="1:7" ht="12.75">
      <c r="A372" s="1"/>
      <c r="B372" s="1"/>
      <c r="C372" s="2"/>
      <c r="D372" s="2"/>
      <c r="E372" s="2"/>
      <c r="F372" s="2"/>
      <c r="G372" s="1"/>
    </row>
    <row r="373" spans="1:7" ht="12.75">
      <c r="A373" s="1"/>
      <c r="B373" s="1"/>
      <c r="C373" s="2"/>
      <c r="D373" s="2"/>
      <c r="E373" s="2"/>
      <c r="F373" s="2"/>
      <c r="G373" s="1"/>
    </row>
    <row r="374" spans="1:7" ht="12.75">
      <c r="A374" s="1"/>
      <c r="B374" s="1"/>
      <c r="C374" s="2"/>
      <c r="D374" s="2"/>
      <c r="E374" s="2"/>
      <c r="F374" s="2"/>
      <c r="G374" s="1"/>
    </row>
    <row r="375" spans="1:7" ht="12.75">
      <c r="A375" s="1"/>
      <c r="B375" s="1"/>
      <c r="C375" s="2"/>
      <c r="D375" s="2"/>
      <c r="E375" s="2"/>
      <c r="F375" s="2"/>
      <c r="G375" s="1"/>
    </row>
    <row r="376" spans="1:7" ht="12.75">
      <c r="A376" s="1"/>
      <c r="B376" s="1"/>
      <c r="C376" s="2"/>
      <c r="D376" s="2"/>
      <c r="E376" s="2"/>
      <c r="F376" s="2"/>
      <c r="G376" s="1"/>
    </row>
    <row r="377" spans="1:7" ht="12.75">
      <c r="A377" s="1"/>
      <c r="B377" s="1"/>
      <c r="C377" s="2"/>
      <c r="D377" s="2"/>
      <c r="E377" s="2"/>
      <c r="F377" s="2"/>
      <c r="G377" s="1"/>
    </row>
    <row r="378" spans="1:7" ht="12.75">
      <c r="A378" s="1"/>
      <c r="B378" s="1"/>
      <c r="C378" s="2"/>
      <c r="D378" s="2"/>
      <c r="E378" s="2"/>
      <c r="F378" s="2"/>
      <c r="G378" s="1"/>
    </row>
    <row r="379" spans="1:7" ht="12.75">
      <c r="A379" s="1"/>
      <c r="B379" s="1"/>
      <c r="C379" s="2"/>
      <c r="D379" s="2"/>
      <c r="E379" s="2"/>
      <c r="F379" s="2"/>
      <c r="G379" s="1"/>
    </row>
    <row r="380" spans="1:7" ht="12.75">
      <c r="A380" s="1"/>
      <c r="B380" s="1"/>
      <c r="C380" s="2"/>
      <c r="D380" s="2"/>
      <c r="E380" s="2"/>
      <c r="F380" s="2"/>
      <c r="G380" s="1"/>
    </row>
    <row r="381" spans="1:7" ht="12.75">
      <c r="A381" s="1"/>
      <c r="B381" s="1"/>
      <c r="C381" s="2"/>
      <c r="D381" s="2"/>
      <c r="E381" s="2"/>
      <c r="F381" s="2"/>
      <c r="G381" s="1"/>
    </row>
    <row r="382" spans="1:7" ht="12.75">
      <c r="A382" s="1"/>
      <c r="B382" s="1"/>
      <c r="C382" s="2"/>
      <c r="D382" s="2"/>
      <c r="E382" s="2"/>
      <c r="F382" s="2"/>
      <c r="G382" s="1"/>
    </row>
    <row r="383" spans="1:7" ht="12.75">
      <c r="A383" s="1"/>
      <c r="B383" s="1"/>
      <c r="C383" s="2"/>
      <c r="D383" s="2"/>
      <c r="E383" s="2"/>
      <c r="F383" s="2"/>
      <c r="G383" s="1"/>
    </row>
    <row r="384" spans="1:7" ht="12.75">
      <c r="A384" s="1"/>
      <c r="B384" s="1"/>
      <c r="C384" s="2"/>
      <c r="D384" s="2"/>
      <c r="E384" s="2"/>
      <c r="F384" s="2"/>
      <c r="G384" s="1"/>
    </row>
    <row r="385" spans="1:7" ht="12.75">
      <c r="A385" s="1"/>
      <c r="B385" s="1"/>
      <c r="C385" s="2"/>
      <c r="D385" s="2"/>
      <c r="E385" s="2"/>
      <c r="F385" s="2"/>
      <c r="G385" s="1"/>
    </row>
    <row r="386" spans="1:7" ht="12.75">
      <c r="A386" s="1"/>
      <c r="B386" s="1"/>
      <c r="C386" s="1"/>
      <c r="D386" s="2"/>
      <c r="E386" s="2"/>
      <c r="F386" s="2"/>
      <c r="G386" s="1"/>
    </row>
    <row r="387" spans="1:7" ht="12.75">
      <c r="A387" s="1"/>
      <c r="B387" s="1"/>
      <c r="C387" s="1"/>
      <c r="D387" s="2"/>
      <c r="E387" s="2"/>
      <c r="F387" s="2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paperSize="9" scale="7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K452"/>
  <sheetViews>
    <sheetView zoomScalePageLayoutView="0" workbookViewId="0" topLeftCell="A211">
      <selection activeCell="K23" sqref="K23"/>
    </sheetView>
  </sheetViews>
  <sheetFormatPr defaultColWidth="9.140625" defaultRowHeight="12.75"/>
  <cols>
    <col min="1" max="1" width="9.57421875" style="0" customWidth="1"/>
    <col min="2" max="2" width="53.421875" style="0" customWidth="1"/>
    <col min="3" max="3" width="16.7109375" style="0" customWidth="1"/>
    <col min="4" max="4" width="18.421875" style="0" hidden="1" customWidth="1"/>
    <col min="5" max="5" width="17.421875" style="0" hidden="1" customWidth="1"/>
    <col min="6" max="6" width="16.28125" style="0" customWidth="1"/>
    <col min="7" max="7" width="10.7109375" style="0" hidden="1" customWidth="1"/>
    <col min="8" max="8" width="0.42578125" style="0" hidden="1" customWidth="1"/>
    <col min="9" max="9" width="17.57421875" style="0" customWidth="1"/>
  </cols>
  <sheetData>
    <row r="1" spans="1:9" s="129" customFormat="1" ht="15.75">
      <c r="A1" s="580" t="s">
        <v>120</v>
      </c>
      <c r="B1" s="580"/>
      <c r="C1" s="580"/>
      <c r="D1" s="580"/>
      <c r="E1" s="580"/>
      <c r="F1" s="580"/>
      <c r="G1" s="128"/>
      <c r="H1" s="128"/>
      <c r="I1" s="128"/>
    </row>
    <row r="3" spans="1:6" s="123" customFormat="1" ht="19.5" customHeight="1">
      <c r="A3" s="120"/>
      <c r="B3" s="121" t="s">
        <v>60</v>
      </c>
      <c r="C3" s="121"/>
      <c r="D3" s="121"/>
      <c r="E3" s="121"/>
      <c r="F3" s="122"/>
    </row>
    <row r="4" spans="1:7" ht="19.5" customHeight="1">
      <c r="A4" s="13"/>
      <c r="B4" s="134"/>
      <c r="G4" s="11"/>
    </row>
    <row r="5" spans="1:9" ht="19.5" customHeight="1">
      <c r="A5" s="14" t="s">
        <v>51</v>
      </c>
      <c r="B5" s="14" t="s">
        <v>61</v>
      </c>
      <c r="G5" s="8"/>
      <c r="H5" s="8"/>
      <c r="I5" s="8"/>
    </row>
    <row r="6" spans="1:9" s="116" customFormat="1" ht="19.5" customHeight="1" thickBot="1">
      <c r="A6" s="14" t="s">
        <v>2</v>
      </c>
      <c r="B6"/>
      <c r="C6"/>
      <c r="D6"/>
      <c r="E6"/>
      <c r="F6" s="8"/>
      <c r="G6" s="115"/>
      <c r="H6" s="115"/>
      <c r="I6" s="115"/>
    </row>
    <row r="7" spans="1:9" s="116" customFormat="1" ht="19.5" customHeight="1" thickBot="1">
      <c r="A7" s="110" t="s">
        <v>0</v>
      </c>
      <c r="B7" s="111" t="s">
        <v>1</v>
      </c>
      <c r="C7" s="112" t="s">
        <v>17</v>
      </c>
      <c r="D7" s="301"/>
      <c r="E7" s="301"/>
      <c r="F7" s="198" t="s">
        <v>83</v>
      </c>
      <c r="G7" s="287"/>
      <c r="H7" s="287"/>
      <c r="I7" s="319" t="s">
        <v>84</v>
      </c>
    </row>
    <row r="8" spans="1:9" s="116" customFormat="1" ht="30" customHeight="1" thickBot="1">
      <c r="A8" s="165">
        <v>636</v>
      </c>
      <c r="B8" s="255" t="s">
        <v>29</v>
      </c>
      <c r="C8" s="191">
        <v>5285000</v>
      </c>
      <c r="D8" s="320" t="s">
        <v>9</v>
      </c>
      <c r="E8" s="321" t="s">
        <v>10</v>
      </c>
      <c r="F8" s="440">
        <v>0</v>
      </c>
      <c r="G8" s="388"/>
      <c r="H8" s="388"/>
      <c r="I8" s="191">
        <v>5285000</v>
      </c>
    </row>
    <row r="9" spans="1:9" ht="16.5" customHeight="1" thickBot="1">
      <c r="A9" s="187"/>
      <c r="B9" s="168" t="s">
        <v>18</v>
      </c>
      <c r="C9" s="169">
        <f>SUM(C8:C8)</f>
        <v>5285000</v>
      </c>
      <c r="D9" s="304"/>
      <c r="E9" s="305"/>
      <c r="F9" s="264">
        <v>0</v>
      </c>
      <c r="G9" s="264"/>
      <c r="H9" s="264"/>
      <c r="I9" s="169">
        <f>SUM(I8:I8)</f>
        <v>5285000</v>
      </c>
    </row>
    <row r="10" spans="1:9" ht="19.5" customHeight="1" thickBot="1">
      <c r="A10" s="184"/>
      <c r="B10" s="122"/>
      <c r="C10" s="124"/>
      <c r="D10" s="302"/>
      <c r="E10" s="303"/>
      <c r="F10" s="211"/>
      <c r="G10" s="207"/>
      <c r="H10" s="207"/>
      <c r="I10" s="207"/>
    </row>
    <row r="11" spans="1:9" s="14" customFormat="1" ht="19.5" customHeight="1" thickBot="1">
      <c r="A11" s="71" t="s">
        <v>3</v>
      </c>
      <c r="B11" s="101"/>
      <c r="C11" s="23"/>
      <c r="D11" s="258" t="e">
        <f>SUM(#REF!)</f>
        <v>#REF!</v>
      </c>
      <c r="E11" s="259" t="e">
        <f>SUM(#REF!)</f>
        <v>#REF!</v>
      </c>
      <c r="F11" s="143"/>
      <c r="G11" s="143"/>
      <c r="H11" s="143"/>
      <c r="I11" s="143"/>
    </row>
    <row r="12" spans="1:9" ht="19.5" customHeight="1" thickBot="1">
      <c r="A12" s="117" t="s">
        <v>0</v>
      </c>
      <c r="B12" s="141" t="s">
        <v>1</v>
      </c>
      <c r="C12" s="291" t="s">
        <v>17</v>
      </c>
      <c r="D12" s="285"/>
      <c r="E12" s="285"/>
      <c r="F12" s="160" t="s">
        <v>83</v>
      </c>
      <c r="G12" s="387"/>
      <c r="H12" s="387"/>
      <c r="I12" s="175" t="s">
        <v>84</v>
      </c>
    </row>
    <row r="13" spans="1:9" ht="19.5" customHeight="1">
      <c r="A13" s="153">
        <v>311</v>
      </c>
      <c r="B13" s="154" t="s">
        <v>4</v>
      </c>
      <c r="C13" s="292">
        <v>4260000</v>
      </c>
      <c r="D13" s="284"/>
      <c r="E13" s="284"/>
      <c r="F13" s="283">
        <v>0</v>
      </c>
      <c r="G13" s="283"/>
      <c r="H13" s="283"/>
      <c r="I13" s="292">
        <v>4260000</v>
      </c>
    </row>
    <row r="14" spans="1:9" ht="19.5" customHeight="1">
      <c r="A14" s="156">
        <v>312</v>
      </c>
      <c r="B14" s="157" t="s">
        <v>5</v>
      </c>
      <c r="C14" s="293">
        <v>132000</v>
      </c>
      <c r="D14" s="27"/>
      <c r="E14" s="27"/>
      <c r="F14" s="267">
        <v>0</v>
      </c>
      <c r="G14" s="197"/>
      <c r="H14" s="197"/>
      <c r="I14" s="293">
        <v>132000</v>
      </c>
    </row>
    <row r="15" spans="1:9" ht="19.5" customHeight="1">
      <c r="A15" s="156">
        <v>313</v>
      </c>
      <c r="B15" s="157" t="s">
        <v>6</v>
      </c>
      <c r="C15" s="293">
        <v>720000</v>
      </c>
      <c r="D15" s="257"/>
      <c r="E15" s="257"/>
      <c r="F15" s="197">
        <v>0</v>
      </c>
      <c r="G15" s="197"/>
      <c r="H15" s="197"/>
      <c r="I15" s="293">
        <v>720000</v>
      </c>
    </row>
    <row r="16" spans="1:9" ht="19.5" customHeight="1">
      <c r="A16" s="156">
        <v>321</v>
      </c>
      <c r="B16" s="157" t="s">
        <v>7</v>
      </c>
      <c r="C16" s="293">
        <v>150000</v>
      </c>
      <c r="D16" s="257"/>
      <c r="E16" s="257"/>
      <c r="F16" s="197">
        <v>0</v>
      </c>
      <c r="G16" s="197"/>
      <c r="H16" s="197"/>
      <c r="I16" s="293">
        <v>150000</v>
      </c>
    </row>
    <row r="17" spans="1:9" ht="19.5" customHeight="1" thickBot="1">
      <c r="A17" s="193">
        <v>329</v>
      </c>
      <c r="B17" s="157" t="s">
        <v>8</v>
      </c>
      <c r="C17" s="294">
        <v>23000</v>
      </c>
      <c r="D17" s="288"/>
      <c r="E17" s="288"/>
      <c r="F17" s="266">
        <v>0</v>
      </c>
      <c r="G17" s="266"/>
      <c r="H17" s="266"/>
      <c r="I17" s="294">
        <v>23000</v>
      </c>
    </row>
    <row r="18" spans="1:9" ht="19.5" customHeight="1" thickBot="1">
      <c r="A18" s="159"/>
      <c r="B18" s="160" t="s">
        <v>19</v>
      </c>
      <c r="C18" s="295">
        <f>SUM(C13:C17)</f>
        <v>5285000</v>
      </c>
      <c r="D18" s="289"/>
      <c r="E18" s="290"/>
      <c r="F18" s="405">
        <v>0</v>
      </c>
      <c r="G18" s="441"/>
      <c r="H18" s="387"/>
      <c r="I18" s="295">
        <f>SUM(I13:I17)</f>
        <v>5285000</v>
      </c>
    </row>
    <row r="19" spans="1:9" s="8" customFormat="1" ht="19.5" customHeight="1">
      <c r="A19" s="132"/>
      <c r="B19" s="132"/>
      <c r="C19" s="185"/>
      <c r="D19" s="23"/>
      <c r="E19" s="34"/>
      <c r="F19" s="386"/>
      <c r="G19" s="385"/>
      <c r="H19" s="385"/>
      <c r="I19" s="385"/>
    </row>
    <row r="20" spans="1:9" s="8" customFormat="1" ht="15" customHeight="1">
      <c r="A20" s="132"/>
      <c r="B20" s="132"/>
      <c r="C20" s="185"/>
      <c r="D20" s="23"/>
      <c r="E20" s="34"/>
      <c r="F20" s="34"/>
      <c r="G20" s="49"/>
      <c r="H20" s="49"/>
      <c r="I20" s="49"/>
    </row>
    <row r="21" spans="1:9" s="8" customFormat="1" ht="19.5" customHeight="1">
      <c r="A21" s="122"/>
      <c r="B21" s="122" t="s">
        <v>56</v>
      </c>
      <c r="C21" s="124"/>
      <c r="D21" s="23"/>
      <c r="E21" s="34"/>
      <c r="F21" s="34"/>
      <c r="G21" s="49"/>
      <c r="H21" s="49"/>
      <c r="I21" s="49"/>
    </row>
    <row r="22" spans="2:9" s="8" customFormat="1" ht="15.75">
      <c r="B22" s="132"/>
      <c r="D22" s="23"/>
      <c r="E22" s="34"/>
      <c r="F22" s="34"/>
      <c r="G22" s="23"/>
      <c r="H22" s="23"/>
      <c r="I22" s="23"/>
    </row>
    <row r="23" spans="1:9" s="123" customFormat="1" ht="19.5" customHeight="1">
      <c r="A23" s="14" t="s">
        <v>54</v>
      </c>
      <c r="B23" s="14" t="s">
        <v>55</v>
      </c>
      <c r="C23"/>
      <c r="D23" s="125"/>
      <c r="E23" s="126"/>
      <c r="F23" s="127"/>
      <c r="G23" s="127"/>
      <c r="H23" s="127"/>
      <c r="I23" s="127"/>
    </row>
    <row r="24" spans="1:9" ht="19.5" customHeight="1" thickBot="1">
      <c r="A24" s="4" t="s">
        <v>2</v>
      </c>
      <c r="B24" s="116"/>
      <c r="C24" s="116"/>
      <c r="D24" s="296">
        <f>SUM(D23)</f>
        <v>0</v>
      </c>
      <c r="E24" s="297">
        <f>SUM(E23)</f>
        <v>0</v>
      </c>
      <c r="F24" s="52"/>
      <c r="G24" s="24"/>
      <c r="H24" s="24"/>
      <c r="I24" s="37"/>
    </row>
    <row r="25" spans="1:9" ht="19.5" customHeight="1" thickBot="1">
      <c r="A25" s="110" t="s">
        <v>0</v>
      </c>
      <c r="B25" s="111" t="s">
        <v>1</v>
      </c>
      <c r="C25" s="281" t="s">
        <v>17</v>
      </c>
      <c r="D25" s="102" t="e">
        <f>SUM(#REF!,#REF!,#REF!,D24,#REF!)</f>
        <v>#REF!</v>
      </c>
      <c r="E25" s="20" t="e">
        <f>SUM(#REF!,#REF!,#REF!,E24,#REF!)</f>
        <v>#REF!</v>
      </c>
      <c r="F25" s="198" t="s">
        <v>83</v>
      </c>
      <c r="G25" s="287"/>
      <c r="H25" s="287"/>
      <c r="I25" s="138" t="s">
        <v>84</v>
      </c>
    </row>
    <row r="26" spans="1:9" ht="19.5" customHeight="1" thickBot="1">
      <c r="A26" s="165">
        <v>671</v>
      </c>
      <c r="B26" s="176" t="s">
        <v>12</v>
      </c>
      <c r="C26" s="191">
        <v>666460</v>
      </c>
      <c r="D26" s="24"/>
      <c r="E26" s="24"/>
      <c r="F26" s="375">
        <v>26150</v>
      </c>
      <c r="G26" s="124"/>
      <c r="H26" s="124"/>
      <c r="I26" s="502">
        <f>SUM(C26:F26)</f>
        <v>692610</v>
      </c>
    </row>
    <row r="27" spans="1:9" ht="19.5" customHeight="1" thickBot="1">
      <c r="A27" s="167"/>
      <c r="B27" s="168" t="s">
        <v>20</v>
      </c>
      <c r="C27" s="273">
        <f>SUM(C26:C26)</f>
        <v>666460</v>
      </c>
      <c r="D27" s="298"/>
      <c r="E27" s="298"/>
      <c r="F27" s="373">
        <v>26150</v>
      </c>
      <c r="G27" s="374"/>
      <c r="H27" s="374"/>
      <c r="I27" s="503">
        <f>SUM(C27:F27)</f>
        <v>692610</v>
      </c>
    </row>
    <row r="28" spans="1:9" ht="19.5" customHeight="1">
      <c r="A28" s="131"/>
      <c r="B28" s="131"/>
      <c r="C28" s="109"/>
      <c r="F28" s="8"/>
      <c r="G28" s="24"/>
      <c r="H28" s="24"/>
      <c r="I28" s="37"/>
    </row>
    <row r="29" spans="1:9" ht="19.5" customHeight="1" thickBot="1">
      <c r="A29" s="14" t="s">
        <v>3</v>
      </c>
      <c r="B29" s="130"/>
      <c r="C29" s="116"/>
      <c r="D29" s="23"/>
      <c r="E29" s="23"/>
      <c r="F29" s="23"/>
      <c r="G29" s="23"/>
      <c r="H29" s="23"/>
      <c r="I29" s="34"/>
    </row>
    <row r="30" spans="1:9" s="8" customFormat="1" ht="19.5" customHeight="1" thickBot="1">
      <c r="A30" s="347" t="s">
        <v>0</v>
      </c>
      <c r="B30" s="140" t="s">
        <v>1</v>
      </c>
      <c r="C30" s="140" t="s">
        <v>21</v>
      </c>
      <c r="D30" s="301"/>
      <c r="E30" s="301"/>
      <c r="F30" s="199" t="s">
        <v>83</v>
      </c>
      <c r="G30" s="304"/>
      <c r="H30" s="305"/>
      <c r="I30" s="138" t="s">
        <v>84</v>
      </c>
    </row>
    <row r="31" spans="1:10" ht="19.5" customHeight="1">
      <c r="A31" s="299">
        <v>321</v>
      </c>
      <c r="B31" s="300" t="s">
        <v>13</v>
      </c>
      <c r="C31" s="279">
        <v>38000</v>
      </c>
      <c r="D31" s="8"/>
      <c r="E31" s="8"/>
      <c r="F31" s="262">
        <v>2000</v>
      </c>
      <c r="G31" s="154"/>
      <c r="H31" s="154"/>
      <c r="I31" s="245">
        <f aca="true" t="shared" si="0" ref="I31:I36">C31+F31</f>
        <v>40000</v>
      </c>
      <c r="J31" s="8"/>
    </row>
    <row r="32" spans="1:10" ht="19.5" customHeight="1">
      <c r="A32" s="170">
        <v>322</v>
      </c>
      <c r="B32" s="171" t="s">
        <v>14</v>
      </c>
      <c r="C32" s="282">
        <v>185000</v>
      </c>
      <c r="D32" s="8"/>
      <c r="E32" s="8"/>
      <c r="F32" s="267">
        <v>21650</v>
      </c>
      <c r="G32" s="157"/>
      <c r="H32" s="157"/>
      <c r="I32" s="245">
        <f t="shared" si="0"/>
        <v>206650</v>
      </c>
      <c r="J32" s="8"/>
    </row>
    <row r="33" spans="1:10" ht="19.5" customHeight="1">
      <c r="A33" s="156">
        <v>323</v>
      </c>
      <c r="B33" s="157" t="s">
        <v>15</v>
      </c>
      <c r="C33" s="197">
        <v>424960</v>
      </c>
      <c r="D33" s="96"/>
      <c r="E33" s="28"/>
      <c r="F33" s="272">
        <v>0</v>
      </c>
      <c r="G33" s="376"/>
      <c r="H33" s="197"/>
      <c r="I33" s="245">
        <f t="shared" si="0"/>
        <v>424960</v>
      </c>
      <c r="J33" s="8"/>
    </row>
    <row r="34" spans="1:10" ht="19.5" customHeight="1">
      <c r="A34" s="156">
        <v>324</v>
      </c>
      <c r="B34" s="157" t="s">
        <v>22</v>
      </c>
      <c r="C34" s="197">
        <v>4000</v>
      </c>
      <c r="D34" s="103"/>
      <c r="E34" s="30"/>
      <c r="F34" s="197">
        <v>0</v>
      </c>
      <c r="G34" s="376"/>
      <c r="H34" s="197"/>
      <c r="I34" s="245">
        <f t="shared" si="0"/>
        <v>4000</v>
      </c>
      <c r="J34" s="8"/>
    </row>
    <row r="35" spans="1:10" ht="19.5" customHeight="1">
      <c r="A35" s="156">
        <v>329</v>
      </c>
      <c r="B35" s="157" t="s">
        <v>8</v>
      </c>
      <c r="C35" s="197">
        <v>8000</v>
      </c>
      <c r="D35" s="96"/>
      <c r="E35" s="28"/>
      <c r="F35" s="197">
        <v>1000</v>
      </c>
      <c r="G35" s="377"/>
      <c r="H35" s="377"/>
      <c r="I35" s="245">
        <f t="shared" si="0"/>
        <v>9000</v>
      </c>
      <c r="J35" s="8"/>
    </row>
    <row r="36" spans="1:10" ht="19.5" customHeight="1" thickBot="1">
      <c r="A36" s="181">
        <v>343</v>
      </c>
      <c r="B36" s="307" t="s">
        <v>16</v>
      </c>
      <c r="C36" s="266">
        <v>6500</v>
      </c>
      <c r="D36" s="135"/>
      <c r="E36" s="62"/>
      <c r="F36" s="294">
        <v>1500</v>
      </c>
      <c r="G36" s="211"/>
      <c r="H36" s="211"/>
      <c r="I36" s="245">
        <f t="shared" si="0"/>
        <v>8000</v>
      </c>
      <c r="J36" s="8"/>
    </row>
    <row r="37" spans="1:10" s="1" customFormat="1" ht="19.5" customHeight="1" thickBot="1">
      <c r="A37" s="159"/>
      <c r="B37" s="174" t="s">
        <v>28</v>
      </c>
      <c r="C37" s="264">
        <f>SUM(C31:C36)</f>
        <v>666460</v>
      </c>
      <c r="D37" s="308"/>
      <c r="E37" s="309"/>
      <c r="F37" s="378">
        <f>SUM(F31:F36)</f>
        <v>26150</v>
      </c>
      <c r="G37" s="379">
        <f>SUM(G31:G36)</f>
        <v>0</v>
      </c>
      <c r="H37" s="379">
        <f>SUM(H31:H36)</f>
        <v>0</v>
      </c>
      <c r="I37" s="380">
        <f>SUM(I31:I36)</f>
        <v>692610</v>
      </c>
      <c r="J37" s="5"/>
    </row>
    <row r="38" spans="4:10" ht="13.5" customHeight="1">
      <c r="D38" s="151"/>
      <c r="E38" s="61"/>
      <c r="F38" s="49"/>
      <c r="G38" s="49"/>
      <c r="H38" s="23"/>
      <c r="I38" s="34"/>
      <c r="J38" s="8"/>
    </row>
    <row r="39" spans="1:15" s="8" customFormat="1" ht="19.5" customHeight="1">
      <c r="A39" s="71" t="s">
        <v>57</v>
      </c>
      <c r="B39" s="71" t="s">
        <v>59</v>
      </c>
      <c r="C39" s="109"/>
      <c r="D39" s="36"/>
      <c r="E39" s="36"/>
      <c r="F39" s="24"/>
      <c r="G39" s="24"/>
      <c r="H39" s="24"/>
      <c r="I39" s="37"/>
      <c r="N39" s="17"/>
      <c r="O39" s="17"/>
    </row>
    <row r="40" spans="1:15" s="8" customFormat="1" ht="19.5" customHeight="1" thickBot="1">
      <c r="A40" s="4" t="s">
        <v>2</v>
      </c>
      <c r="B40" s="116"/>
      <c r="C40" s="116"/>
      <c r="D40" s="36"/>
      <c r="E40" s="36"/>
      <c r="F40" s="24"/>
      <c r="G40" s="24"/>
      <c r="H40" s="24"/>
      <c r="I40" s="37"/>
      <c r="N40" s="17"/>
      <c r="O40" s="17"/>
    </row>
    <row r="41" spans="1:15" s="8" customFormat="1" ht="19.5" customHeight="1" thickBot="1">
      <c r="A41" s="110" t="s">
        <v>0</v>
      </c>
      <c r="B41" s="111" t="s">
        <v>1</v>
      </c>
      <c r="C41" s="281" t="s">
        <v>17</v>
      </c>
      <c r="D41" s="306"/>
      <c r="E41" s="306"/>
      <c r="F41" s="198" t="s">
        <v>83</v>
      </c>
      <c r="G41" s="287"/>
      <c r="H41" s="287"/>
      <c r="I41" s="138" t="s">
        <v>84</v>
      </c>
      <c r="N41" s="17"/>
      <c r="O41" s="17"/>
    </row>
    <row r="42" spans="1:15" s="8" customFormat="1" ht="19.5" customHeight="1" thickBot="1">
      <c r="A42" s="165">
        <v>671</v>
      </c>
      <c r="B42" s="176" t="s">
        <v>58</v>
      </c>
      <c r="C42" s="191">
        <v>4176.9</v>
      </c>
      <c r="D42" s="36"/>
      <c r="E42" s="36"/>
      <c r="F42" s="211">
        <v>0</v>
      </c>
      <c r="G42" s="211"/>
      <c r="H42" s="211"/>
      <c r="I42" s="496">
        <v>4176.9</v>
      </c>
      <c r="N42" s="17"/>
      <c r="O42" s="17"/>
    </row>
    <row r="43" spans="1:15" s="8" customFormat="1" ht="19.5" customHeight="1" thickBot="1">
      <c r="A43" s="167"/>
      <c r="B43" s="168" t="s">
        <v>20</v>
      </c>
      <c r="C43" s="273">
        <f>SUM(C42:C42)</f>
        <v>4176.9</v>
      </c>
      <c r="D43" s="306"/>
      <c r="E43" s="306"/>
      <c r="F43" s="374">
        <v>0</v>
      </c>
      <c r="G43" s="374"/>
      <c r="H43" s="374"/>
      <c r="I43" s="497">
        <v>4176.9</v>
      </c>
      <c r="N43" s="17"/>
      <c r="O43" s="17"/>
    </row>
    <row r="44" spans="1:15" s="8" customFormat="1" ht="13.5" customHeight="1">
      <c r="A44" s="131"/>
      <c r="B44" s="131"/>
      <c r="C44" s="109"/>
      <c r="D44" s="36"/>
      <c r="E44" s="36"/>
      <c r="F44" s="24"/>
      <c r="G44" s="24"/>
      <c r="H44" s="24"/>
      <c r="I44" s="37"/>
      <c r="N44" s="17"/>
      <c r="O44" s="17"/>
    </row>
    <row r="45" spans="1:15" s="8" customFormat="1" ht="19.5" customHeight="1" thickBot="1">
      <c r="A45" s="14" t="s">
        <v>3</v>
      </c>
      <c r="B45" s="130"/>
      <c r="C45" s="116"/>
      <c r="D45" s="36"/>
      <c r="E45" s="36"/>
      <c r="F45" s="24"/>
      <c r="G45" s="24"/>
      <c r="H45" s="24"/>
      <c r="I45" s="37"/>
      <c r="N45" s="17"/>
      <c r="O45" s="17"/>
    </row>
    <row r="46" spans="1:15" s="8" customFormat="1" ht="19.5" customHeight="1" thickBot="1">
      <c r="A46" s="106" t="s">
        <v>0</v>
      </c>
      <c r="B46" s="140" t="s">
        <v>1</v>
      </c>
      <c r="C46" s="140" t="s">
        <v>21</v>
      </c>
      <c r="D46" s="306"/>
      <c r="E46" s="306"/>
      <c r="F46" s="198" t="s">
        <v>83</v>
      </c>
      <c r="G46" s="287"/>
      <c r="H46" s="287"/>
      <c r="I46" s="138" t="s">
        <v>84</v>
      </c>
      <c r="N46" s="17"/>
      <c r="O46" s="17"/>
    </row>
    <row r="47" spans="1:15" s="8" customFormat="1" ht="19.5" customHeight="1" thickBot="1">
      <c r="A47" s="193">
        <v>322</v>
      </c>
      <c r="B47" s="314" t="s">
        <v>14</v>
      </c>
      <c r="C47" s="315">
        <v>4176.9</v>
      </c>
      <c r="D47" s="36"/>
      <c r="E47" s="36"/>
      <c r="F47" s="211">
        <v>0</v>
      </c>
      <c r="G47" s="124"/>
      <c r="H47" s="124"/>
      <c r="I47" s="194">
        <v>4176.9</v>
      </c>
      <c r="N47" s="17"/>
      <c r="O47" s="17"/>
    </row>
    <row r="48" spans="1:15" s="8" customFormat="1" ht="19.5" customHeight="1" thickBot="1">
      <c r="A48" s="159"/>
      <c r="B48" s="174" t="s">
        <v>28</v>
      </c>
      <c r="C48" s="264">
        <f>SUM(C47:C47)</f>
        <v>4176.9</v>
      </c>
      <c r="D48" s="306"/>
      <c r="E48" s="306"/>
      <c r="F48" s="374">
        <v>0</v>
      </c>
      <c r="G48" s="374"/>
      <c r="H48" s="374"/>
      <c r="I48" s="169">
        <v>4176.9</v>
      </c>
      <c r="N48" s="17"/>
      <c r="O48" s="17"/>
    </row>
    <row r="49" spans="2:15" s="8" customFormat="1" ht="19.5" customHeight="1">
      <c r="B49" s="230" t="s">
        <v>66</v>
      </c>
      <c r="D49" s="36"/>
      <c r="E49" s="36"/>
      <c r="F49" s="24"/>
      <c r="G49" s="24"/>
      <c r="H49" s="24"/>
      <c r="I49" s="24"/>
      <c r="N49" s="17"/>
      <c r="O49" s="17"/>
    </row>
    <row r="50" spans="4:15" s="8" customFormat="1" ht="19.5" customHeight="1">
      <c r="D50" s="36"/>
      <c r="E50" s="36"/>
      <c r="F50" s="24"/>
      <c r="G50" s="24"/>
      <c r="H50" s="24"/>
      <c r="I50" s="24"/>
      <c r="N50" s="17"/>
      <c r="O50" s="17"/>
    </row>
    <row r="51" spans="1:15" s="8" customFormat="1" ht="19.5" customHeight="1">
      <c r="A51" s="131"/>
      <c r="B51" s="132" t="s">
        <v>42</v>
      </c>
      <c r="C51" s="109"/>
      <c r="D51" s="36"/>
      <c r="E51" s="36"/>
      <c r="F51" s="24"/>
      <c r="G51" s="24"/>
      <c r="H51" s="24"/>
      <c r="I51" s="24"/>
      <c r="N51" s="17"/>
      <c r="O51" s="17"/>
    </row>
    <row r="52" spans="1:15" s="8" customFormat="1" ht="19.5" customHeight="1">
      <c r="A52" s="71" t="s">
        <v>49</v>
      </c>
      <c r="B52" s="71" t="s">
        <v>41</v>
      </c>
      <c r="D52" s="36"/>
      <c r="E52" s="36"/>
      <c r="F52" s="24"/>
      <c r="G52" s="24"/>
      <c r="H52" s="24"/>
      <c r="I52" s="24"/>
      <c r="N52" s="17"/>
      <c r="O52" s="17"/>
    </row>
    <row r="53" spans="1:15" s="8" customFormat="1" ht="19.5" customHeight="1" thickBot="1">
      <c r="A53" s="4" t="s">
        <v>2</v>
      </c>
      <c r="B53" s="116"/>
      <c r="C53" s="116"/>
      <c r="D53" s="36"/>
      <c r="E53" s="36"/>
      <c r="F53" s="24"/>
      <c r="G53" s="24"/>
      <c r="H53" s="24"/>
      <c r="I53" s="37"/>
      <c r="J53" s="230"/>
      <c r="N53" s="17"/>
      <c r="O53" s="17"/>
    </row>
    <row r="54" spans="1:15" s="8" customFormat="1" ht="19.5" customHeight="1" thickBot="1">
      <c r="A54" s="110" t="s">
        <v>0</v>
      </c>
      <c r="B54" s="111" t="s">
        <v>1</v>
      </c>
      <c r="C54" s="281" t="s">
        <v>17</v>
      </c>
      <c r="D54" s="306"/>
      <c r="E54" s="306"/>
      <c r="F54" s="198" t="s">
        <v>83</v>
      </c>
      <c r="G54" s="287"/>
      <c r="H54" s="287"/>
      <c r="I54" s="138" t="s">
        <v>84</v>
      </c>
      <c r="J54" s="498"/>
      <c r="N54" s="17"/>
      <c r="O54" s="17"/>
    </row>
    <row r="55" spans="1:15" s="8" customFormat="1" ht="19.5" customHeight="1" thickBot="1">
      <c r="A55" s="165">
        <v>671</v>
      </c>
      <c r="B55" s="176" t="s">
        <v>12</v>
      </c>
      <c r="C55" s="191">
        <v>21549.78</v>
      </c>
      <c r="D55" s="36"/>
      <c r="E55" s="36"/>
      <c r="F55" s="399">
        <v>2217.6</v>
      </c>
      <c r="G55" s="211"/>
      <c r="H55" s="211"/>
      <c r="I55" s="499">
        <v>23767.38</v>
      </c>
      <c r="J55" s="498"/>
      <c r="N55" s="17"/>
      <c r="O55" s="17"/>
    </row>
    <row r="56" spans="1:15" s="8" customFormat="1" ht="19.5" customHeight="1" thickBot="1">
      <c r="A56" s="167"/>
      <c r="B56" s="168" t="s">
        <v>20</v>
      </c>
      <c r="C56" s="273">
        <f>SUM(C55:C55)</f>
        <v>21549.78</v>
      </c>
      <c r="D56" s="306"/>
      <c r="E56" s="306"/>
      <c r="F56" s="378">
        <v>2217.6</v>
      </c>
      <c r="G56" s="379"/>
      <c r="H56" s="379"/>
      <c r="I56" s="500">
        <v>23767.38</v>
      </c>
      <c r="J56" s="498"/>
      <c r="N56" s="17"/>
      <c r="O56" s="17"/>
    </row>
    <row r="57" spans="2:15" s="8" customFormat="1" ht="19.5" customHeight="1">
      <c r="B57" s="205"/>
      <c r="D57" s="36"/>
      <c r="E57" s="36"/>
      <c r="F57" s="24"/>
      <c r="G57" s="24"/>
      <c r="H57" s="24"/>
      <c r="I57" s="52"/>
      <c r="J57" s="498"/>
      <c r="N57" s="17"/>
      <c r="O57" s="17"/>
    </row>
    <row r="58" spans="1:10" s="8" customFormat="1" ht="19.5" customHeight="1" thickBot="1">
      <c r="A58" s="14" t="s">
        <v>3</v>
      </c>
      <c r="B58" s="130"/>
      <c r="C58" s="116"/>
      <c r="D58" s="22"/>
      <c r="E58" s="22"/>
      <c r="F58" s="55"/>
      <c r="G58" s="55"/>
      <c r="H58" s="55"/>
      <c r="I58" s="70"/>
      <c r="J58" s="498"/>
    </row>
    <row r="59" spans="1:10" s="8" customFormat="1" ht="19.5" customHeight="1" thickBot="1">
      <c r="A59" s="106" t="s">
        <v>0</v>
      </c>
      <c r="B59" s="140" t="s">
        <v>1</v>
      </c>
      <c r="C59" s="140" t="s">
        <v>21</v>
      </c>
      <c r="D59" s="313"/>
      <c r="E59" s="313"/>
      <c r="F59" s="198" t="s">
        <v>83</v>
      </c>
      <c r="G59" s="287"/>
      <c r="H59" s="287"/>
      <c r="I59" s="138" t="s">
        <v>84</v>
      </c>
      <c r="J59" s="498"/>
    </row>
    <row r="60" spans="1:10" s="8" customFormat="1" ht="19.5" customHeight="1">
      <c r="A60" s="153">
        <v>311</v>
      </c>
      <c r="B60" s="154" t="s">
        <v>25</v>
      </c>
      <c r="C60" s="279">
        <v>18262.07</v>
      </c>
      <c r="D60" s="22"/>
      <c r="E60" s="22"/>
      <c r="F60" s="283">
        <v>1890.6</v>
      </c>
      <c r="G60" s="283"/>
      <c r="H60" s="283"/>
      <c r="I60" s="383">
        <v>20152.67</v>
      </c>
      <c r="J60" s="498"/>
    </row>
    <row r="61" spans="1:10" s="8" customFormat="1" ht="19.5" customHeight="1">
      <c r="A61" s="156">
        <v>313</v>
      </c>
      <c r="B61" s="157" t="s">
        <v>26</v>
      </c>
      <c r="C61" s="280">
        <v>3139.19</v>
      </c>
      <c r="D61" s="22"/>
      <c r="E61" s="22"/>
      <c r="F61" s="197">
        <v>327</v>
      </c>
      <c r="G61" s="197"/>
      <c r="H61" s="197"/>
      <c r="I61" s="248">
        <v>3466.19</v>
      </c>
      <c r="J61" s="498"/>
    </row>
    <row r="62" spans="1:10" s="8" customFormat="1" ht="19.5" customHeight="1" thickBot="1">
      <c r="A62" s="181">
        <v>321</v>
      </c>
      <c r="B62" s="311" t="s">
        <v>27</v>
      </c>
      <c r="C62" s="312">
        <v>148.52</v>
      </c>
      <c r="D62" s="22"/>
      <c r="E62" s="22"/>
      <c r="F62" s="266">
        <v>0</v>
      </c>
      <c r="G62" s="266"/>
      <c r="H62" s="266"/>
      <c r="I62" s="501">
        <v>148.52</v>
      </c>
      <c r="J62" s="498"/>
    </row>
    <row r="63" spans="1:10" s="8" customFormat="1" ht="19.5" customHeight="1" thickBot="1">
      <c r="A63" s="159"/>
      <c r="B63" s="174" t="s">
        <v>28</v>
      </c>
      <c r="C63" s="264">
        <f>SUM(C60:C62)</f>
        <v>21549.78</v>
      </c>
      <c r="D63" s="313"/>
      <c r="E63" s="313"/>
      <c r="F63" s="378">
        <v>2217.6</v>
      </c>
      <c r="G63" s="379"/>
      <c r="H63" s="379"/>
      <c r="I63" s="500">
        <v>23767.38</v>
      </c>
      <c r="J63" s="230"/>
    </row>
    <row r="64" spans="4:10" s="8" customFormat="1" ht="19.5" customHeight="1">
      <c r="D64" s="22"/>
      <c r="E64" s="22"/>
      <c r="F64" s="55"/>
      <c r="G64" s="55"/>
      <c r="H64" s="55"/>
      <c r="I64" s="66"/>
      <c r="J64" s="230"/>
    </row>
    <row r="65" spans="1:10" s="8" customFormat="1" ht="19.5" customHeight="1">
      <c r="A65" s="225" t="s">
        <v>50</v>
      </c>
      <c r="B65" s="220" t="s">
        <v>43</v>
      </c>
      <c r="C65" s="219"/>
      <c r="D65" s="22"/>
      <c r="E65" s="22"/>
      <c r="F65" s="55"/>
      <c r="G65" s="55"/>
      <c r="H65" s="55"/>
      <c r="I65" s="66"/>
      <c r="J65" s="230"/>
    </row>
    <row r="66" spans="1:10" s="8" customFormat="1" ht="19.5" customHeight="1">
      <c r="A66" s="216"/>
      <c r="B66" s="216"/>
      <c r="C66" s="211"/>
      <c r="D66" s="22"/>
      <c r="E66" s="22"/>
      <c r="F66" s="55"/>
      <c r="G66" s="55"/>
      <c r="H66" s="55"/>
      <c r="I66" s="66"/>
      <c r="J66" s="230"/>
    </row>
    <row r="67" spans="1:10" s="8" customFormat="1" ht="19.5" customHeight="1" thickBot="1">
      <c r="A67" s="4" t="s">
        <v>2</v>
      </c>
      <c r="B67" s="116"/>
      <c r="C67" s="116"/>
      <c r="D67" s="22"/>
      <c r="E67" s="22"/>
      <c r="F67" s="55"/>
      <c r="G67" s="55"/>
      <c r="H67" s="55"/>
      <c r="I67" s="66"/>
      <c r="J67" s="230"/>
    </row>
    <row r="68" spans="1:10" s="8" customFormat="1" ht="19.5" customHeight="1" thickBot="1">
      <c r="A68" s="110" t="s">
        <v>0</v>
      </c>
      <c r="B68" s="111" t="s">
        <v>1</v>
      </c>
      <c r="C68" s="281" t="s">
        <v>17</v>
      </c>
      <c r="D68" s="313"/>
      <c r="E68" s="313"/>
      <c r="F68" s="198" t="s">
        <v>83</v>
      </c>
      <c r="G68" s="287"/>
      <c r="H68" s="287"/>
      <c r="I68" s="138" t="s">
        <v>84</v>
      </c>
      <c r="J68" s="230"/>
    </row>
    <row r="69" spans="1:10" s="8" customFormat="1" ht="19.5" customHeight="1" thickBot="1">
      <c r="A69" s="165">
        <v>671</v>
      </c>
      <c r="B69" s="176" t="s">
        <v>12</v>
      </c>
      <c r="C69" s="191">
        <v>46909.27</v>
      </c>
      <c r="D69" s="22"/>
      <c r="E69" s="22"/>
      <c r="F69" s="398">
        <v>10941.52</v>
      </c>
      <c r="G69" s="211"/>
      <c r="H69" s="211"/>
      <c r="I69" s="502">
        <v>57850.79</v>
      </c>
      <c r="J69" s="230"/>
    </row>
    <row r="70" spans="1:10" s="8" customFormat="1" ht="19.5" customHeight="1" thickBot="1">
      <c r="A70" s="167"/>
      <c r="B70" s="168" t="s">
        <v>20</v>
      </c>
      <c r="C70" s="273">
        <f>SUM(C69:C69)</f>
        <v>46909.27</v>
      </c>
      <c r="D70" s="313"/>
      <c r="E70" s="313"/>
      <c r="F70" s="378">
        <v>10941.52</v>
      </c>
      <c r="G70" s="379"/>
      <c r="H70" s="379"/>
      <c r="I70" s="500">
        <v>57850.79</v>
      </c>
      <c r="J70" s="230"/>
    </row>
    <row r="71" spans="4:10" s="8" customFormat="1" ht="19.5" customHeight="1">
      <c r="D71" s="22"/>
      <c r="E71" s="22"/>
      <c r="F71" s="55"/>
      <c r="G71" s="55"/>
      <c r="H71" s="55"/>
      <c r="I71" s="66"/>
      <c r="J71" s="230"/>
    </row>
    <row r="72" spans="1:10" s="8" customFormat="1" ht="19.5" customHeight="1" thickBot="1">
      <c r="A72" s="71" t="s">
        <v>3</v>
      </c>
      <c r="D72" s="22"/>
      <c r="E72" s="22"/>
      <c r="F72" s="55"/>
      <c r="G72" s="55"/>
      <c r="H72" s="55"/>
      <c r="I72" s="66"/>
      <c r="J72" s="230"/>
    </row>
    <row r="73" spans="1:10" s="8" customFormat="1" ht="19.5" customHeight="1" thickBot="1">
      <c r="A73" s="106" t="s">
        <v>0</v>
      </c>
      <c r="B73" s="140" t="s">
        <v>1</v>
      </c>
      <c r="C73" s="140" t="s">
        <v>21</v>
      </c>
      <c r="D73" s="316">
        <f>D58</f>
        <v>0</v>
      </c>
      <c r="E73" s="316">
        <f>E58</f>
        <v>0</v>
      </c>
      <c r="F73" s="198" t="s">
        <v>83</v>
      </c>
      <c r="G73" s="287"/>
      <c r="H73" s="287"/>
      <c r="I73" s="138" t="s">
        <v>84</v>
      </c>
      <c r="J73" s="230"/>
    </row>
    <row r="74" spans="1:10" s="8" customFormat="1" ht="19.5" customHeight="1">
      <c r="A74" s="153">
        <v>311</v>
      </c>
      <c r="B74" s="154" t="s">
        <v>25</v>
      </c>
      <c r="C74" s="279">
        <v>39719.89</v>
      </c>
      <c r="D74" s="56"/>
      <c r="E74" s="56"/>
      <c r="F74" s="332">
        <v>9332.25</v>
      </c>
      <c r="G74" s="332"/>
      <c r="H74" s="332"/>
      <c r="I74" s="383">
        <v>49052.14</v>
      </c>
      <c r="J74" s="230"/>
    </row>
    <row r="75" spans="1:18" ht="19.5" customHeight="1">
      <c r="A75" s="156">
        <v>313</v>
      </c>
      <c r="B75" s="157" t="s">
        <v>26</v>
      </c>
      <c r="C75" s="280">
        <v>6827.9</v>
      </c>
      <c r="D75" s="136"/>
      <c r="E75" s="137"/>
      <c r="F75" s="197">
        <v>1609.27</v>
      </c>
      <c r="G75" s="197"/>
      <c r="H75" s="197"/>
      <c r="I75" s="158">
        <v>8437.17</v>
      </c>
      <c r="J75" s="8"/>
      <c r="M75" s="8"/>
      <c r="N75" s="8"/>
      <c r="O75" s="8"/>
      <c r="P75" s="8"/>
      <c r="Q75" s="8"/>
      <c r="R75" s="8"/>
    </row>
    <row r="76" spans="1:10" ht="19.5" customHeight="1" thickBot="1">
      <c r="A76" s="181">
        <v>321</v>
      </c>
      <c r="B76" s="311" t="s">
        <v>27</v>
      </c>
      <c r="C76" s="312">
        <v>361.48</v>
      </c>
      <c r="D76" s="317"/>
      <c r="E76" s="318"/>
      <c r="F76" s="266">
        <v>0</v>
      </c>
      <c r="G76" s="266"/>
      <c r="H76" s="384"/>
      <c r="I76" s="252">
        <v>361.48</v>
      </c>
      <c r="J76" s="8"/>
    </row>
    <row r="77" spans="1:10" ht="19.5" customHeight="1" thickBot="1">
      <c r="A77" s="159"/>
      <c r="B77" s="174" t="s">
        <v>28</v>
      </c>
      <c r="C77" s="264">
        <f>SUM(C74:C76)</f>
        <v>46909.270000000004</v>
      </c>
      <c r="D77" s="95"/>
      <c r="E77" s="74"/>
      <c r="F77" s="379">
        <v>10941.52</v>
      </c>
      <c r="G77" s="379"/>
      <c r="H77" s="379"/>
      <c r="I77" s="175">
        <v>57850.79</v>
      </c>
      <c r="J77" s="8"/>
    </row>
    <row r="78" spans="4:10" ht="19.5" customHeight="1">
      <c r="D78" s="151"/>
      <c r="E78" s="61"/>
      <c r="F78" s="211"/>
      <c r="G78" s="385"/>
      <c r="H78" s="211"/>
      <c r="I78" s="211"/>
      <c r="J78" s="8"/>
    </row>
    <row r="79" spans="1:10" ht="19.5" customHeight="1">
      <c r="A79" s="132"/>
      <c r="B79" s="132" t="s">
        <v>76</v>
      </c>
      <c r="C79" s="8"/>
      <c r="D79" s="103"/>
      <c r="E79" s="30"/>
      <c r="F79" s="143"/>
      <c r="G79" s="144"/>
      <c r="H79" s="143"/>
      <c r="I79" s="143"/>
      <c r="J79" s="8"/>
    </row>
    <row r="80" spans="1:10" ht="19.5" customHeight="1">
      <c r="A80" s="71" t="s">
        <v>49</v>
      </c>
      <c r="B80" s="220" t="s">
        <v>44</v>
      </c>
      <c r="C80" s="8"/>
      <c r="D80" s="104"/>
      <c r="E80" s="53"/>
      <c r="F80" s="385"/>
      <c r="G80" s="386"/>
      <c r="H80" s="386"/>
      <c r="I80" s="385"/>
      <c r="J80" s="8"/>
    </row>
    <row r="81" spans="1:10" ht="15.75" thickBot="1">
      <c r="A81" s="71" t="s">
        <v>2</v>
      </c>
      <c r="B81" s="8"/>
      <c r="C81" s="8"/>
      <c r="D81" s="322"/>
      <c r="E81" s="62"/>
      <c r="F81" s="385"/>
      <c r="G81" s="211"/>
      <c r="H81" s="211"/>
      <c r="I81" s="385"/>
      <c r="J81" s="8"/>
    </row>
    <row r="82" spans="1:10" ht="19.5" customHeight="1" thickBot="1">
      <c r="A82" s="106" t="s">
        <v>0</v>
      </c>
      <c r="B82" s="198" t="s">
        <v>1</v>
      </c>
      <c r="C82" s="140" t="s">
        <v>17</v>
      </c>
      <c r="D82" s="308"/>
      <c r="E82" s="74"/>
      <c r="F82" s="198" t="s">
        <v>83</v>
      </c>
      <c r="G82" s="504"/>
      <c r="H82" s="505"/>
      <c r="I82" s="138" t="s">
        <v>84</v>
      </c>
      <c r="J82" s="8"/>
    </row>
    <row r="83" spans="1:10" ht="30" customHeight="1" thickBot="1">
      <c r="A83" s="193">
        <v>671</v>
      </c>
      <c r="B83" s="203" t="s">
        <v>35</v>
      </c>
      <c r="C83" s="278">
        <v>23327.25</v>
      </c>
      <c r="D83" s="214"/>
      <c r="E83" s="323"/>
      <c r="F83" s="388">
        <v>0</v>
      </c>
      <c r="G83" s="143"/>
      <c r="H83" s="143"/>
      <c r="I83" s="389">
        <v>23327.25</v>
      </c>
      <c r="J83" s="8"/>
    </row>
    <row r="84" spans="1:10" ht="19.5" customHeight="1" thickBot="1">
      <c r="A84" s="106"/>
      <c r="B84" s="160" t="s">
        <v>20</v>
      </c>
      <c r="C84" s="263">
        <f>C83</f>
        <v>23327.25</v>
      </c>
      <c r="D84" s="95"/>
      <c r="E84" s="74"/>
      <c r="F84" s="264">
        <v>0</v>
      </c>
      <c r="G84" s="379"/>
      <c r="H84" s="379"/>
      <c r="I84" s="380">
        <v>23327.25</v>
      </c>
      <c r="J84" s="8"/>
    </row>
    <row r="85" spans="4:10" ht="19.5" customHeight="1">
      <c r="D85" s="151"/>
      <c r="E85" s="61"/>
      <c r="F85" s="143"/>
      <c r="G85" s="143"/>
      <c r="H85" s="143"/>
      <c r="I85" s="390"/>
      <c r="J85" s="8"/>
    </row>
    <row r="86" spans="1:10" ht="19.5" customHeight="1" thickBot="1">
      <c r="A86" s="71" t="s">
        <v>3</v>
      </c>
      <c r="D86" s="93"/>
      <c r="E86" s="93"/>
      <c r="F86" s="391"/>
      <c r="G86" s="391"/>
      <c r="H86" s="391"/>
      <c r="I86" s="391"/>
      <c r="J86" s="93"/>
    </row>
    <row r="87" spans="1:10" ht="19.5" customHeight="1" thickBot="1">
      <c r="A87" s="106" t="s">
        <v>0</v>
      </c>
      <c r="B87" s="198" t="s">
        <v>1</v>
      </c>
      <c r="C87" s="140" t="s">
        <v>21</v>
      </c>
      <c r="D87" s="324"/>
      <c r="E87" s="324"/>
      <c r="F87" s="198" t="s">
        <v>83</v>
      </c>
      <c r="G87" s="504"/>
      <c r="H87" s="505"/>
      <c r="I87" s="138" t="s">
        <v>84</v>
      </c>
      <c r="J87" s="93"/>
    </row>
    <row r="88" spans="1:10" ht="19.5" customHeight="1">
      <c r="A88" s="153">
        <v>311</v>
      </c>
      <c r="B88" s="154" t="s">
        <v>25</v>
      </c>
      <c r="C88" s="274">
        <v>18052.2</v>
      </c>
      <c r="D88" s="93"/>
      <c r="E88" s="93"/>
      <c r="F88" s="392">
        <v>0</v>
      </c>
      <c r="G88" s="393"/>
      <c r="H88" s="393"/>
      <c r="I88" s="274">
        <v>18052.2</v>
      </c>
      <c r="J88" s="93"/>
    </row>
    <row r="89" spans="1:10" ht="19.5" customHeight="1">
      <c r="A89" s="156">
        <v>313</v>
      </c>
      <c r="B89" s="157" t="s">
        <v>26</v>
      </c>
      <c r="C89" s="275">
        <v>3105.05</v>
      </c>
      <c r="D89" s="93"/>
      <c r="E89" s="93"/>
      <c r="F89" s="394">
        <v>0</v>
      </c>
      <c r="G89" s="395"/>
      <c r="H89" s="395"/>
      <c r="I89" s="275">
        <v>3105.05</v>
      </c>
      <c r="J89" s="93"/>
    </row>
    <row r="90" spans="1:10" ht="19.5" customHeight="1">
      <c r="A90" s="156">
        <v>321</v>
      </c>
      <c r="B90" s="157" t="s">
        <v>46</v>
      </c>
      <c r="C90" s="275">
        <v>2085</v>
      </c>
      <c r="D90" s="93"/>
      <c r="E90" s="93"/>
      <c r="F90" s="394">
        <v>0</v>
      </c>
      <c r="G90" s="395"/>
      <c r="H90" s="395"/>
      <c r="I90" s="275">
        <v>2085</v>
      </c>
      <c r="J90" s="93"/>
    </row>
    <row r="91" spans="1:10" ht="19.5" customHeight="1" thickBot="1">
      <c r="A91" s="193">
        <v>323</v>
      </c>
      <c r="B91" s="182" t="s">
        <v>15</v>
      </c>
      <c r="C91" s="276">
        <v>85</v>
      </c>
      <c r="D91" s="8"/>
      <c r="E91" s="8"/>
      <c r="F91" s="396">
        <v>0</v>
      </c>
      <c r="G91" s="182"/>
      <c r="H91" s="182"/>
      <c r="I91" s="276">
        <v>85</v>
      </c>
      <c r="J91" s="8"/>
    </row>
    <row r="92" spans="1:10" ht="19.5" customHeight="1" thickBot="1">
      <c r="A92" s="106"/>
      <c r="B92" s="160" t="s">
        <v>28</v>
      </c>
      <c r="C92" s="277">
        <f>SUM(C88:C91)</f>
        <v>23327.25</v>
      </c>
      <c r="D92" s="301"/>
      <c r="E92" s="301"/>
      <c r="F92" s="400">
        <v>0</v>
      </c>
      <c r="G92" s="397"/>
      <c r="H92" s="397"/>
      <c r="I92" s="277">
        <f>SUM(I88:I91)</f>
        <v>23327.25</v>
      </c>
      <c r="J92" s="8"/>
    </row>
    <row r="93" spans="4:10" ht="19.5" customHeight="1">
      <c r="D93" s="22"/>
      <c r="E93" s="22"/>
      <c r="F93" s="207"/>
      <c r="G93" s="207"/>
      <c r="H93" s="207"/>
      <c r="I93" s="207"/>
      <c r="J93" s="8"/>
    </row>
    <row r="94" spans="4:10" ht="19.5" customHeight="1">
      <c r="D94" s="22"/>
      <c r="E94" s="22"/>
      <c r="F94" s="22"/>
      <c r="G94" s="22"/>
      <c r="H94" s="22"/>
      <c r="I94" s="22"/>
      <c r="J94" s="8"/>
    </row>
    <row r="95" spans="4:10" ht="15" customHeight="1">
      <c r="D95" s="8"/>
      <c r="E95" s="8"/>
      <c r="F95" s="8"/>
      <c r="G95" s="8"/>
      <c r="H95" s="8"/>
      <c r="I95" s="8"/>
      <c r="J95" s="8"/>
    </row>
    <row r="96" spans="2:6" ht="19.5" customHeight="1">
      <c r="B96" s="231" t="s">
        <v>36</v>
      </c>
      <c r="D96" s="8"/>
      <c r="E96" s="8"/>
      <c r="F96" s="8"/>
    </row>
    <row r="97" spans="1:13" ht="19.5" customHeight="1">
      <c r="A97" s="14" t="s">
        <v>51</v>
      </c>
      <c r="B97" s="226" t="s">
        <v>45</v>
      </c>
      <c r="D97" s="43"/>
      <c r="E97" s="43"/>
      <c r="F97" s="43"/>
      <c r="G97" s="43"/>
      <c r="H97" s="43"/>
      <c r="I97" s="43"/>
      <c r="J97" s="42"/>
      <c r="K97" s="42"/>
      <c r="L97" s="42"/>
      <c r="M97" s="8"/>
    </row>
    <row r="98" spans="4:13" ht="19.5" customHeight="1">
      <c r="D98" s="43"/>
      <c r="E98" s="43"/>
      <c r="F98" s="43"/>
      <c r="G98" s="43"/>
      <c r="H98" s="43"/>
      <c r="I98" s="325"/>
      <c r="J98" s="42"/>
      <c r="K98" s="42"/>
      <c r="L98" s="42"/>
      <c r="M98" s="8"/>
    </row>
    <row r="99" spans="1:13" ht="19.5" customHeight="1" thickBot="1">
      <c r="A99" s="71" t="s">
        <v>2</v>
      </c>
      <c r="B99" s="8"/>
      <c r="C99" s="8"/>
      <c r="D99" s="43"/>
      <c r="E99" s="43"/>
      <c r="F99" s="43"/>
      <c r="G99" s="43"/>
      <c r="H99" s="43"/>
      <c r="I99" s="325"/>
      <c r="J99" s="42"/>
      <c r="K99" s="42"/>
      <c r="L99" s="42"/>
      <c r="M99" s="8"/>
    </row>
    <row r="100" spans="1:9" ht="19.5" customHeight="1" thickBot="1">
      <c r="A100" s="106" t="s">
        <v>0</v>
      </c>
      <c r="B100" s="198" t="s">
        <v>1</v>
      </c>
      <c r="C100" s="139" t="s">
        <v>17</v>
      </c>
      <c r="D100" s="301"/>
      <c r="E100" s="301"/>
      <c r="F100" s="198" t="s">
        <v>83</v>
      </c>
      <c r="G100" s="287"/>
      <c r="H100" s="287"/>
      <c r="I100" s="138" t="s">
        <v>84</v>
      </c>
    </row>
    <row r="101" spans="1:9" ht="29.25" customHeight="1" thickBot="1">
      <c r="A101" s="193">
        <v>636</v>
      </c>
      <c r="B101" s="203" t="s">
        <v>35</v>
      </c>
      <c r="C101" s="212">
        <v>23327.25</v>
      </c>
      <c r="D101" s="8"/>
      <c r="E101" s="8"/>
      <c r="F101" s="401">
        <v>0</v>
      </c>
      <c r="G101" s="310"/>
      <c r="H101" s="310"/>
      <c r="I101" s="212">
        <v>23327.25</v>
      </c>
    </row>
    <row r="102" spans="1:9" ht="19.5" customHeight="1" thickBot="1">
      <c r="A102" s="106"/>
      <c r="B102" s="160" t="s">
        <v>20</v>
      </c>
      <c r="C102" s="188">
        <f>C101</f>
        <v>23327.25</v>
      </c>
      <c r="D102" s="301"/>
      <c r="E102" s="301"/>
      <c r="F102" s="402">
        <v>0</v>
      </c>
      <c r="G102" s="286"/>
      <c r="H102" s="286"/>
      <c r="I102" s="188">
        <f>I101</f>
        <v>23327.25</v>
      </c>
    </row>
    <row r="103" spans="1:9" ht="19.5" customHeight="1">
      <c r="A103" s="8"/>
      <c r="B103" s="8"/>
      <c r="C103" s="8"/>
      <c r="D103" s="8"/>
      <c r="E103" s="8"/>
      <c r="F103" s="8"/>
      <c r="I103" s="231"/>
    </row>
    <row r="104" spans="1:9" ht="19.5" customHeight="1" thickBot="1">
      <c r="A104" s="200" t="s">
        <v>3</v>
      </c>
      <c r="B104" s="8"/>
      <c r="C104" s="8"/>
      <c r="D104" s="8"/>
      <c r="E104" s="8"/>
      <c r="F104" s="8"/>
      <c r="I104" s="231"/>
    </row>
    <row r="105" spans="1:9" ht="19.5" customHeight="1" thickBot="1">
      <c r="A105" s="106" t="s">
        <v>0</v>
      </c>
      <c r="B105" s="198" t="s">
        <v>1</v>
      </c>
      <c r="C105" s="140" t="s">
        <v>21</v>
      </c>
      <c r="D105" s="301"/>
      <c r="E105" s="301"/>
      <c r="F105" s="198" t="s">
        <v>83</v>
      </c>
      <c r="G105" s="287"/>
      <c r="H105" s="287"/>
      <c r="I105" s="138" t="s">
        <v>84</v>
      </c>
    </row>
    <row r="106" spans="1:9" ht="18.75" customHeight="1">
      <c r="A106" s="153">
        <v>311</v>
      </c>
      <c r="B106" s="154" t="s">
        <v>25</v>
      </c>
      <c r="C106" s="274">
        <v>18052.2</v>
      </c>
      <c r="D106" s="327"/>
      <c r="E106" s="327"/>
      <c r="F106" s="381">
        <v>0</v>
      </c>
      <c r="G106" s="327"/>
      <c r="H106" s="327"/>
      <c r="I106" s="274">
        <v>18052.2</v>
      </c>
    </row>
    <row r="107" spans="1:9" ht="18.75" customHeight="1">
      <c r="A107" s="156">
        <v>313</v>
      </c>
      <c r="B107" s="157" t="s">
        <v>26</v>
      </c>
      <c r="C107" s="275">
        <v>3105.05</v>
      </c>
      <c r="D107" s="256"/>
      <c r="E107" s="256"/>
      <c r="F107" s="382">
        <v>0</v>
      </c>
      <c r="G107" s="256"/>
      <c r="H107" s="256"/>
      <c r="I107" s="275">
        <v>3105.05</v>
      </c>
    </row>
    <row r="108" spans="1:9" ht="18.75" customHeight="1">
      <c r="A108" s="156">
        <v>321</v>
      </c>
      <c r="B108" s="157" t="s">
        <v>46</v>
      </c>
      <c r="C108" s="275">
        <v>2085</v>
      </c>
      <c r="D108" s="256"/>
      <c r="E108" s="256"/>
      <c r="F108" s="382">
        <v>0</v>
      </c>
      <c r="G108" s="256"/>
      <c r="H108" s="256"/>
      <c r="I108" s="275">
        <v>2085</v>
      </c>
    </row>
    <row r="109" spans="1:115" s="134" customFormat="1" ht="18.75" customHeight="1" thickBot="1">
      <c r="A109" s="193">
        <v>323</v>
      </c>
      <c r="B109" s="182" t="s">
        <v>15</v>
      </c>
      <c r="C109" s="328">
        <v>85</v>
      </c>
      <c r="D109" s="329"/>
      <c r="E109" s="329"/>
      <c r="F109" s="404">
        <v>0</v>
      </c>
      <c r="G109" s="331"/>
      <c r="H109" s="330"/>
      <c r="I109" s="328">
        <v>85</v>
      </c>
      <c r="J109" s="132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  <c r="CW109" s="145"/>
      <c r="CX109" s="145"/>
      <c r="CY109" s="145"/>
      <c r="CZ109" s="145"/>
      <c r="DA109" s="145"/>
      <c r="DB109" s="145"/>
      <c r="DC109" s="145"/>
      <c r="DD109" s="145"/>
      <c r="DE109" s="145"/>
      <c r="DF109" s="145"/>
      <c r="DG109" s="145"/>
      <c r="DH109" s="145"/>
      <c r="DI109" s="145"/>
      <c r="DJ109" s="145"/>
      <c r="DK109" s="145"/>
    </row>
    <row r="110" spans="1:115" ht="18.75" customHeight="1" thickBot="1">
      <c r="A110" s="106"/>
      <c r="B110" s="160" t="s">
        <v>28</v>
      </c>
      <c r="C110" s="277">
        <f>SUM(C106:C109)</f>
        <v>23327.25</v>
      </c>
      <c r="D110" s="285"/>
      <c r="E110" s="285"/>
      <c r="F110" s="403">
        <v>0</v>
      </c>
      <c r="G110" s="289"/>
      <c r="H110" s="289"/>
      <c r="I110" s="277">
        <f>SUM(I106:I109)</f>
        <v>23327.25</v>
      </c>
      <c r="J110" s="7"/>
      <c r="K110" s="3"/>
      <c r="L110" s="3"/>
      <c r="M110" s="3"/>
      <c r="N110" s="3"/>
      <c r="O110" s="3"/>
      <c r="P110" s="40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</row>
    <row r="111" spans="4:115" ht="19.5" customHeight="1">
      <c r="D111" s="151"/>
      <c r="E111" s="61"/>
      <c r="F111" s="23"/>
      <c r="G111" s="23"/>
      <c r="H111" s="23"/>
      <c r="I111" s="23"/>
      <c r="J111" s="8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</row>
    <row r="112" spans="1:115" ht="19.5" customHeight="1">
      <c r="A112" s="71" t="s">
        <v>52</v>
      </c>
      <c r="B112" s="132" t="s">
        <v>53</v>
      </c>
      <c r="C112" s="8"/>
      <c r="D112" s="135"/>
      <c r="E112" s="62"/>
      <c r="F112" s="49"/>
      <c r="G112" s="23"/>
      <c r="H112" s="34"/>
      <c r="I112" s="23"/>
      <c r="J112" s="7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</row>
    <row r="113" spans="1:115" ht="18" customHeight="1">
      <c r="A113" s="132"/>
      <c r="B113" s="132"/>
      <c r="C113" s="8"/>
      <c r="D113" s="21"/>
      <c r="E113" s="21"/>
      <c r="F113" s="49"/>
      <c r="G113" s="23"/>
      <c r="H113" s="34"/>
      <c r="I113" s="34"/>
      <c r="J113" s="7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</row>
    <row r="114" spans="1:115" s="8" customFormat="1" ht="19.5" customHeight="1" thickBot="1">
      <c r="A114" s="71" t="s">
        <v>2</v>
      </c>
      <c r="B114" s="11"/>
      <c r="C114" s="133"/>
      <c r="D114" s="132"/>
      <c r="E114" s="186"/>
      <c r="F114" s="49"/>
      <c r="G114" s="23"/>
      <c r="H114" s="34"/>
      <c r="I114" s="34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8" customFormat="1" ht="18.75" customHeight="1" thickBot="1">
      <c r="A115" s="106" t="s">
        <v>0</v>
      </c>
      <c r="B115" s="140" t="s">
        <v>1</v>
      </c>
      <c r="C115" s="268" t="s">
        <v>21</v>
      </c>
      <c r="D115" s="334"/>
      <c r="E115" s="335"/>
      <c r="F115" s="198" t="s">
        <v>83</v>
      </c>
      <c r="G115" s="287"/>
      <c r="H115" s="287"/>
      <c r="I115" s="138" t="s">
        <v>84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8" customFormat="1" ht="18.75" customHeight="1">
      <c r="A116" s="153">
        <v>641</v>
      </c>
      <c r="B116" s="300" t="s">
        <v>47</v>
      </c>
      <c r="C116" s="332">
        <v>280</v>
      </c>
      <c r="D116" s="132"/>
      <c r="E116" s="185"/>
      <c r="F116" s="406">
        <v>0</v>
      </c>
      <c r="G116" s="333"/>
      <c r="H116" s="333"/>
      <c r="I116" s="332">
        <v>280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8" customFormat="1" ht="18.75" customHeight="1">
      <c r="A117" s="156">
        <v>642</v>
      </c>
      <c r="B117" s="171" t="s">
        <v>34</v>
      </c>
      <c r="C117" s="272">
        <v>3120</v>
      </c>
      <c r="D117" s="132"/>
      <c r="E117" s="185"/>
      <c r="F117" s="407">
        <v>0</v>
      </c>
      <c r="G117" s="261"/>
      <c r="H117" s="261"/>
      <c r="I117" s="272">
        <v>3120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ht="18.75" customHeight="1" thickBot="1">
      <c r="A118" s="165">
        <v>661</v>
      </c>
      <c r="B118" s="176" t="s">
        <v>23</v>
      </c>
      <c r="C118" s="191">
        <v>118080</v>
      </c>
      <c r="D118" s="21"/>
      <c r="E118" s="21"/>
      <c r="F118" s="408">
        <v>0</v>
      </c>
      <c r="G118" s="336"/>
      <c r="H118" s="336"/>
      <c r="I118" s="191">
        <v>118080</v>
      </c>
      <c r="J118" s="7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</row>
    <row r="119" spans="1:115" ht="18.75" customHeight="1" thickBot="1">
      <c r="A119" s="167"/>
      <c r="B119" s="168" t="s">
        <v>20</v>
      </c>
      <c r="C119" s="273">
        <f>SUM(C116:C118)</f>
        <v>121480</v>
      </c>
      <c r="D119" s="337"/>
      <c r="E119" s="337"/>
      <c r="F119" s="405">
        <v>0</v>
      </c>
      <c r="G119" s="290"/>
      <c r="H119" s="290"/>
      <c r="I119" s="273">
        <f>SUM(I116:I118)</f>
        <v>121480</v>
      </c>
      <c r="J119" s="7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</row>
    <row r="120" spans="4:115" ht="19.5" customHeight="1">
      <c r="D120" s="151"/>
      <c r="E120" s="61"/>
      <c r="F120" s="49"/>
      <c r="G120" s="34"/>
      <c r="H120" s="34"/>
      <c r="I120" s="34"/>
      <c r="J120" s="7"/>
      <c r="K120" s="3"/>
      <c r="L120" s="41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</row>
    <row r="121" spans="1:115" ht="19.5" customHeight="1" thickBot="1">
      <c r="A121" s="71" t="s">
        <v>3</v>
      </c>
      <c r="F121" s="8"/>
      <c r="G121" s="8"/>
      <c r="H121" s="8"/>
      <c r="I121" s="230"/>
      <c r="J121" s="7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</row>
    <row r="122" spans="1:115" ht="19.5" customHeight="1" thickBot="1">
      <c r="A122" s="106" t="s">
        <v>0</v>
      </c>
      <c r="B122" s="140" t="s">
        <v>1</v>
      </c>
      <c r="C122" s="268" t="s">
        <v>21</v>
      </c>
      <c r="D122" s="339"/>
      <c r="E122" s="340"/>
      <c r="F122" s="198" t="s">
        <v>83</v>
      </c>
      <c r="G122" s="287"/>
      <c r="H122" s="287"/>
      <c r="I122" s="138" t="s">
        <v>84</v>
      </c>
      <c r="J122" s="7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</row>
    <row r="123" spans="1:115" ht="18.75" customHeight="1">
      <c r="A123" s="177">
        <v>322</v>
      </c>
      <c r="B123" s="178" t="s">
        <v>14</v>
      </c>
      <c r="C123" s="269">
        <v>35280</v>
      </c>
      <c r="D123" s="26"/>
      <c r="E123" s="36"/>
      <c r="F123" s="332">
        <v>0</v>
      </c>
      <c r="G123" s="338"/>
      <c r="H123" s="338"/>
      <c r="I123" s="269">
        <v>35280</v>
      </c>
      <c r="J123" s="7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</row>
    <row r="124" spans="1:115" ht="18.75" customHeight="1">
      <c r="A124" s="163">
        <v>323</v>
      </c>
      <c r="B124" s="164" t="s">
        <v>15</v>
      </c>
      <c r="C124" s="270">
        <v>69000</v>
      </c>
      <c r="D124" s="151"/>
      <c r="E124" s="61"/>
      <c r="F124" s="272">
        <v>0</v>
      </c>
      <c r="G124" s="326"/>
      <c r="H124" s="326"/>
      <c r="I124" s="270">
        <v>69000</v>
      </c>
      <c r="J124" s="7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</row>
    <row r="125" spans="1:115" ht="18.75" customHeight="1">
      <c r="A125" s="163">
        <v>324</v>
      </c>
      <c r="B125" s="164" t="s">
        <v>48</v>
      </c>
      <c r="C125" s="270">
        <v>2400</v>
      </c>
      <c r="D125" s="94"/>
      <c r="E125" s="32"/>
      <c r="F125" s="272">
        <v>0</v>
      </c>
      <c r="G125" s="260"/>
      <c r="H125" s="260"/>
      <c r="I125" s="270">
        <v>2400</v>
      </c>
      <c r="J125" s="7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</row>
    <row r="126" spans="1:115" ht="18.75" customHeight="1" thickBot="1">
      <c r="A126" s="346">
        <v>329</v>
      </c>
      <c r="B126" s="341" t="s">
        <v>8</v>
      </c>
      <c r="C126" s="342">
        <v>14800</v>
      </c>
      <c r="D126" s="135"/>
      <c r="E126" s="62"/>
      <c r="F126" s="266">
        <v>0</v>
      </c>
      <c r="G126" s="288"/>
      <c r="H126" s="288"/>
      <c r="I126" s="342">
        <v>14800</v>
      </c>
      <c r="J126" s="7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</row>
    <row r="127" spans="1:10" ht="18.75" customHeight="1" thickBot="1">
      <c r="A127" s="187"/>
      <c r="B127" s="168" t="s">
        <v>24</v>
      </c>
      <c r="C127" s="271">
        <f>SUM(C123:C126)</f>
        <v>121480</v>
      </c>
      <c r="D127" s="343"/>
      <c r="E127" s="344"/>
      <c r="F127" s="263">
        <v>0</v>
      </c>
      <c r="G127" s="345"/>
      <c r="H127" s="345"/>
      <c r="I127" s="271">
        <f>SUM(I123:I126)</f>
        <v>121480</v>
      </c>
      <c r="J127" s="8"/>
    </row>
    <row r="128" spans="1:9" s="8" customFormat="1" ht="19.5" customHeight="1">
      <c r="A128" s="132"/>
      <c r="B128" s="132"/>
      <c r="C128" s="186"/>
      <c r="D128" s="67"/>
      <c r="E128" s="67"/>
      <c r="F128" s="67"/>
      <c r="G128" s="67"/>
      <c r="H128" s="67"/>
      <c r="I128" s="67"/>
    </row>
    <row r="129" spans="1:115" ht="19.5" customHeight="1">
      <c r="A129" s="14" t="s">
        <v>64</v>
      </c>
      <c r="B129" s="14" t="s">
        <v>77</v>
      </c>
      <c r="D129" s="136"/>
      <c r="E129" s="137"/>
      <c r="F129" s="55"/>
      <c r="G129" s="55"/>
      <c r="H129" s="55"/>
      <c r="I129" s="66"/>
      <c r="J129" s="69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</row>
    <row r="130" spans="2:115" ht="19.5" customHeight="1" thickBot="1">
      <c r="B130" s="8"/>
      <c r="C130" s="8"/>
      <c r="D130" s="317"/>
      <c r="E130" s="318"/>
      <c r="F130" s="55"/>
      <c r="G130" s="55"/>
      <c r="H130" s="55"/>
      <c r="I130" s="66"/>
      <c r="J130" s="69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</row>
    <row r="131" spans="1:115" ht="19.5" customHeight="1" thickBot="1">
      <c r="A131" s="347" t="s">
        <v>0</v>
      </c>
      <c r="B131" s="106" t="s">
        <v>11</v>
      </c>
      <c r="C131" s="140" t="s">
        <v>21</v>
      </c>
      <c r="D131" s="95"/>
      <c r="E131" s="74"/>
      <c r="F131" s="198" t="s">
        <v>83</v>
      </c>
      <c r="G131" s="287"/>
      <c r="H131" s="287"/>
      <c r="I131" s="138" t="s">
        <v>84</v>
      </c>
      <c r="J131" s="7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</row>
    <row r="132" spans="1:9" ht="32.25" customHeight="1" thickBot="1">
      <c r="A132" s="193">
        <v>636</v>
      </c>
      <c r="B132" s="348" t="s">
        <v>79</v>
      </c>
      <c r="C132" s="278">
        <v>279756</v>
      </c>
      <c r="D132" s="8"/>
      <c r="E132" s="8"/>
      <c r="F132" s="278">
        <v>-128101</v>
      </c>
      <c r="G132" s="351"/>
      <c r="H132" s="351"/>
      <c r="I132" s="212">
        <v>151655</v>
      </c>
    </row>
    <row r="133" spans="1:115" ht="19.5" customHeight="1" thickBot="1">
      <c r="A133" s="208"/>
      <c r="B133" s="160" t="s">
        <v>20</v>
      </c>
      <c r="C133" s="263">
        <f>C132</f>
        <v>279756</v>
      </c>
      <c r="D133" s="308"/>
      <c r="E133" s="309"/>
      <c r="F133" s="263">
        <v>-128101</v>
      </c>
      <c r="G133" s="264"/>
      <c r="H133" s="264"/>
      <c r="I133" s="188">
        <f>C133-+-F133</f>
        <v>151655</v>
      </c>
      <c r="J133" s="7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</row>
    <row r="134" spans="7:115" ht="19.5" customHeight="1">
      <c r="G134" s="23"/>
      <c r="H134" s="23"/>
      <c r="I134" s="23"/>
      <c r="J134" s="7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</row>
    <row r="135" spans="1:115" ht="13.5" thickBot="1">
      <c r="A135" s="14" t="s">
        <v>3</v>
      </c>
      <c r="G135" s="23"/>
      <c r="H135" s="23"/>
      <c r="I135" s="23"/>
      <c r="J135" s="7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</row>
    <row r="136" spans="1:115" ht="19.5" customHeight="1" thickBot="1">
      <c r="A136" s="106" t="s">
        <v>0</v>
      </c>
      <c r="B136" s="140" t="s">
        <v>1</v>
      </c>
      <c r="C136" s="140" t="s">
        <v>21</v>
      </c>
      <c r="D136" s="301"/>
      <c r="E136" s="301"/>
      <c r="F136" s="198" t="s">
        <v>83</v>
      </c>
      <c r="G136" s="287"/>
      <c r="H136" s="287"/>
      <c r="I136" s="138" t="s">
        <v>84</v>
      </c>
      <c r="J136" s="7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</row>
    <row r="137" spans="1:115" ht="19.5" customHeight="1">
      <c r="A137" s="153">
        <v>311</v>
      </c>
      <c r="B137" s="154" t="s">
        <v>31</v>
      </c>
      <c r="C137" s="262">
        <v>217000</v>
      </c>
      <c r="D137" s="8"/>
      <c r="E137" s="8"/>
      <c r="F137" s="262">
        <v>-108600</v>
      </c>
      <c r="G137" s="332"/>
      <c r="H137" s="332"/>
      <c r="I137" s="383">
        <f>C137+F137</f>
        <v>108400</v>
      </c>
      <c r="J137" s="7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</row>
    <row r="138" spans="1:115" ht="19.5" customHeight="1">
      <c r="A138" s="153">
        <v>312</v>
      </c>
      <c r="B138" s="154" t="s">
        <v>5</v>
      </c>
      <c r="C138" s="262">
        <v>0</v>
      </c>
      <c r="D138" s="8"/>
      <c r="E138" s="8"/>
      <c r="F138" s="262">
        <v>9500</v>
      </c>
      <c r="G138" s="332"/>
      <c r="H138" s="332"/>
      <c r="I138" s="383">
        <f>C138+F138</f>
        <v>9500</v>
      </c>
      <c r="J138" s="7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</row>
    <row r="139" spans="1:115" ht="19.5" customHeight="1">
      <c r="A139" s="181">
        <v>313</v>
      </c>
      <c r="B139" s="182" t="s">
        <v>6</v>
      </c>
      <c r="C139" s="204">
        <v>37316</v>
      </c>
      <c r="D139" s="8"/>
      <c r="E139" s="8"/>
      <c r="F139" s="204">
        <v>-18671</v>
      </c>
      <c r="G139" s="410"/>
      <c r="H139" s="411"/>
      <c r="I139" s="383">
        <f>C139+F139</f>
        <v>18645</v>
      </c>
      <c r="J139" s="7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</row>
    <row r="140" spans="1:115" ht="18.75" customHeight="1">
      <c r="A140" s="156">
        <v>321</v>
      </c>
      <c r="B140" s="157" t="s">
        <v>13</v>
      </c>
      <c r="C140" s="197">
        <v>25440</v>
      </c>
      <c r="D140" s="409"/>
      <c r="E140" s="409"/>
      <c r="F140" s="267">
        <v>-10840</v>
      </c>
      <c r="G140" s="272"/>
      <c r="H140" s="376"/>
      <c r="I140" s="383">
        <f>C140+F140</f>
        <v>14600</v>
      </c>
      <c r="J140" s="7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</row>
    <row r="141" spans="1:115" ht="19.5" customHeight="1" thickBot="1">
      <c r="A141" s="193">
        <v>323</v>
      </c>
      <c r="B141" s="351" t="s">
        <v>15</v>
      </c>
      <c r="C141" s="388">
        <v>0</v>
      </c>
      <c r="D141" s="8"/>
      <c r="E141" s="8"/>
      <c r="F141" s="278">
        <v>510</v>
      </c>
      <c r="G141" s="412"/>
      <c r="H141" s="413"/>
      <c r="I141" s="383">
        <f>C141+F141</f>
        <v>510</v>
      </c>
      <c r="J141" s="7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</row>
    <row r="142" spans="1:115" ht="19.5" customHeight="1" thickBot="1">
      <c r="A142" s="202"/>
      <c r="B142" s="174" t="s">
        <v>33</v>
      </c>
      <c r="C142" s="264">
        <f>SUM(C137:C141)</f>
        <v>279756</v>
      </c>
      <c r="D142" s="308"/>
      <c r="E142" s="309"/>
      <c r="F142" s="264">
        <f>SUM(F137:F141)</f>
        <v>-128101</v>
      </c>
      <c r="G142" s="264">
        <f>SUM(G137:G141)</f>
        <v>0</v>
      </c>
      <c r="H142" s="264">
        <f>SUM(H137:H141)</f>
        <v>0</v>
      </c>
      <c r="I142" s="264">
        <f>SUM(I137:I141)</f>
        <v>151655</v>
      </c>
      <c r="J142" s="7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</row>
    <row r="143" spans="1:115" ht="19.5" customHeight="1">
      <c r="A143" s="71"/>
      <c r="C143" s="109"/>
      <c r="D143" s="151"/>
      <c r="E143" s="61"/>
      <c r="F143" s="23"/>
      <c r="G143" s="34"/>
      <c r="H143" s="34"/>
      <c r="I143" s="23"/>
      <c r="J143" s="7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</row>
    <row r="144" spans="1:115" ht="19.5" customHeight="1">
      <c r="A144" s="71"/>
      <c r="B144" s="227" t="s">
        <v>63</v>
      </c>
      <c r="C144" s="239"/>
      <c r="D144" s="96"/>
      <c r="E144" s="28"/>
      <c r="F144" s="23"/>
      <c r="G144" s="34"/>
      <c r="H144" s="146"/>
      <c r="I144" s="24"/>
      <c r="J144" s="7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</row>
    <row r="145" spans="1:115" ht="19.5" customHeight="1">
      <c r="A145" s="14" t="s">
        <v>62</v>
      </c>
      <c r="B145" s="226" t="s">
        <v>78</v>
      </c>
      <c r="D145" s="104"/>
      <c r="E145" s="53"/>
      <c r="F145" s="70"/>
      <c r="G145" s="24"/>
      <c r="H145" s="24"/>
      <c r="I145" s="24"/>
      <c r="J145" s="7"/>
      <c r="K145" s="3"/>
      <c r="L145" s="3"/>
      <c r="M145" s="3"/>
      <c r="N145" s="3"/>
      <c r="O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</row>
    <row r="146" spans="1:115" ht="19.5" customHeight="1" thickBot="1">
      <c r="A146" s="71" t="s">
        <v>2</v>
      </c>
      <c r="B146" s="226"/>
      <c r="D146" s="135"/>
      <c r="E146" s="62"/>
      <c r="F146" s="70"/>
      <c r="G146" s="8"/>
      <c r="H146" s="8"/>
      <c r="I146" s="230"/>
      <c r="J146" s="7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</row>
    <row r="147" spans="1:115" ht="21.75" customHeight="1" thickBot="1">
      <c r="A147" s="106" t="s">
        <v>0</v>
      </c>
      <c r="B147" s="140" t="s">
        <v>1</v>
      </c>
      <c r="C147" s="140" t="s">
        <v>21</v>
      </c>
      <c r="D147" s="285"/>
      <c r="E147" s="285"/>
      <c r="F147" s="199" t="s">
        <v>83</v>
      </c>
      <c r="G147" s="304"/>
      <c r="H147" s="287"/>
      <c r="I147" s="138" t="s">
        <v>84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</row>
    <row r="148" spans="1:115" ht="19.5" customHeight="1" thickBot="1">
      <c r="A148" s="193">
        <v>652</v>
      </c>
      <c r="B148" s="351" t="s">
        <v>30</v>
      </c>
      <c r="C148" s="278">
        <v>120000</v>
      </c>
      <c r="D148" s="352"/>
      <c r="E148" s="352"/>
      <c r="F148" s="416">
        <v>-50000</v>
      </c>
      <c r="G148" s="417"/>
      <c r="H148" s="418"/>
      <c r="I148" s="419">
        <v>70000</v>
      </c>
      <c r="J148" s="8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</row>
    <row r="149" spans="1:115" ht="19.5" customHeight="1" thickBot="1">
      <c r="A149" s="232"/>
      <c r="B149" s="160" t="s">
        <v>20</v>
      </c>
      <c r="C149" s="263">
        <f>C148</f>
        <v>120000</v>
      </c>
      <c r="D149" s="353"/>
      <c r="E149" s="353"/>
      <c r="F149" s="427">
        <v>-50000</v>
      </c>
      <c r="G149" s="295"/>
      <c r="H149" s="263"/>
      <c r="I149" s="428">
        <v>70000</v>
      </c>
      <c r="J149" s="8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</row>
    <row r="150" spans="1:115" ht="19.5" customHeight="1">
      <c r="A150" s="8"/>
      <c r="B150" s="132"/>
      <c r="C150" s="8"/>
      <c r="D150" s="349"/>
      <c r="E150" s="350"/>
      <c r="F150" s="420"/>
      <c r="G150" s="421"/>
      <c r="H150" s="421"/>
      <c r="I150" s="422"/>
      <c r="J150" s="7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</row>
    <row r="151" spans="1:115" ht="19.5" customHeight="1" thickBot="1">
      <c r="A151" s="14" t="s">
        <v>3</v>
      </c>
      <c r="D151" s="31"/>
      <c r="E151" s="62"/>
      <c r="F151" s="423"/>
      <c r="G151" s="421"/>
      <c r="H151" s="421"/>
      <c r="I151" s="422"/>
      <c r="J151" s="7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</row>
    <row r="152" spans="1:115" ht="19.5" customHeight="1" thickBot="1">
      <c r="A152" s="106" t="s">
        <v>0</v>
      </c>
      <c r="B152" s="140" t="s">
        <v>1</v>
      </c>
      <c r="C152" s="140" t="s">
        <v>21</v>
      </c>
      <c r="D152" s="301"/>
      <c r="E152" s="301"/>
      <c r="F152" s="506" t="s">
        <v>83</v>
      </c>
      <c r="G152" s="287"/>
      <c r="H152" s="287"/>
      <c r="I152" s="142" t="s">
        <v>84</v>
      </c>
      <c r="J152" s="7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</row>
    <row r="153" spans="1:115" ht="19.5" customHeight="1">
      <c r="A153" s="153">
        <v>322</v>
      </c>
      <c r="B153" s="154" t="s">
        <v>14</v>
      </c>
      <c r="C153" s="262">
        <v>3000</v>
      </c>
      <c r="D153" s="8"/>
      <c r="E153" s="8"/>
      <c r="F153" s="424">
        <v>0</v>
      </c>
      <c r="G153" s="424"/>
      <c r="H153" s="424"/>
      <c r="I153" s="425">
        <v>3000</v>
      </c>
      <c r="J153" s="7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</row>
    <row r="154" spans="1:115" ht="19.5" customHeight="1" thickBot="1">
      <c r="A154" s="181">
        <v>323</v>
      </c>
      <c r="B154" s="182" t="s">
        <v>32</v>
      </c>
      <c r="C154" s="266">
        <v>117000</v>
      </c>
      <c r="D154" s="8"/>
      <c r="E154" s="8"/>
      <c r="F154" s="342">
        <v>-50000</v>
      </c>
      <c r="G154" s="342"/>
      <c r="H154" s="342"/>
      <c r="I154" s="426">
        <v>67000</v>
      </c>
      <c r="J154" s="7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</row>
    <row r="155" spans="1:115" ht="19.5" customHeight="1" thickBot="1">
      <c r="A155" s="232"/>
      <c r="B155" s="168" t="s">
        <v>33</v>
      </c>
      <c r="C155" s="263">
        <f>SUM(C153:C154)</f>
        <v>120000</v>
      </c>
      <c r="D155" s="301"/>
      <c r="E155" s="301"/>
      <c r="F155" s="263">
        <v>-50000</v>
      </c>
      <c r="G155" s="263"/>
      <c r="H155" s="263"/>
      <c r="I155" s="428">
        <v>70000</v>
      </c>
      <c r="J155" s="10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</row>
    <row r="156" spans="4:115" ht="19.5" customHeight="1" thickBot="1">
      <c r="D156" s="36"/>
      <c r="E156" s="36"/>
      <c r="F156" s="37"/>
      <c r="G156" s="36"/>
      <c r="H156" s="26"/>
      <c r="I156" s="26"/>
      <c r="J156" s="7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</row>
    <row r="157" spans="1:115" ht="13.5" thickBot="1">
      <c r="A157" s="14" t="s">
        <v>62</v>
      </c>
      <c r="B157" s="226" t="s">
        <v>67</v>
      </c>
      <c r="C157" s="8"/>
      <c r="D157" s="6"/>
      <c r="E157" s="12"/>
      <c r="F157" s="48"/>
      <c r="G157" s="80"/>
      <c r="H157" s="80"/>
      <c r="I157" s="80"/>
      <c r="J157" s="7"/>
      <c r="K157" s="7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</row>
    <row r="158" spans="4:115" ht="19.5" customHeight="1">
      <c r="D158" s="18"/>
      <c r="E158" s="61"/>
      <c r="F158" s="23"/>
      <c r="G158" s="21"/>
      <c r="H158" s="21"/>
      <c r="I158" s="34"/>
      <c r="J158" s="7"/>
      <c r="K158" s="7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</row>
    <row r="159" spans="1:115" ht="19.5" customHeight="1" thickBot="1">
      <c r="A159" s="71" t="s">
        <v>2</v>
      </c>
      <c r="B159" s="226"/>
      <c r="D159" s="354"/>
      <c r="E159" s="215"/>
      <c r="F159" s="23"/>
      <c r="G159" s="21"/>
      <c r="H159" s="21"/>
      <c r="I159" s="34"/>
      <c r="J159" s="7"/>
      <c r="K159" s="7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</row>
    <row r="160" spans="1:115" ht="19.5" customHeight="1" thickBot="1">
      <c r="A160" s="106" t="s">
        <v>0</v>
      </c>
      <c r="B160" s="140" t="s">
        <v>1</v>
      </c>
      <c r="C160" s="140" t="s">
        <v>21</v>
      </c>
      <c r="D160" s="308"/>
      <c r="E160" s="309"/>
      <c r="F160" s="198" t="s">
        <v>83</v>
      </c>
      <c r="G160" s="287"/>
      <c r="H160" s="287"/>
      <c r="I160" s="138" t="s">
        <v>84</v>
      </c>
      <c r="J160" s="7"/>
      <c r="K160" s="7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</row>
    <row r="161" spans="1:9" ht="19.5" customHeight="1" thickBot="1">
      <c r="A161" s="153">
        <v>652</v>
      </c>
      <c r="B161" s="351" t="s">
        <v>30</v>
      </c>
      <c r="C161" s="278">
        <v>55346</v>
      </c>
      <c r="D161" s="8"/>
      <c r="E161" s="8"/>
      <c r="F161" s="278">
        <v>30000</v>
      </c>
      <c r="G161" s="278"/>
      <c r="H161" s="278"/>
      <c r="I161" s="431">
        <v>85346</v>
      </c>
    </row>
    <row r="162" spans="1:115" ht="19.5" customHeight="1" thickBot="1">
      <c r="A162" s="372"/>
      <c r="B162" s="159" t="s">
        <v>20</v>
      </c>
      <c r="C162" s="263">
        <f>C161</f>
        <v>55346</v>
      </c>
      <c r="D162" s="308"/>
      <c r="E162" s="309"/>
      <c r="F162" s="405">
        <v>30000</v>
      </c>
      <c r="G162" s="432"/>
      <c r="H162" s="263"/>
      <c r="I162" s="175">
        <v>85346</v>
      </c>
      <c r="J162" s="7"/>
      <c r="K162" s="7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</row>
    <row r="163" spans="1:115" ht="19.5" customHeight="1">
      <c r="A163" s="8"/>
      <c r="B163" s="132"/>
      <c r="C163" s="8"/>
      <c r="D163" s="354"/>
      <c r="E163" s="215"/>
      <c r="F163" s="385"/>
      <c r="G163" s="429"/>
      <c r="H163" s="207"/>
      <c r="I163" s="211"/>
      <c r="J163" s="7"/>
      <c r="K163" s="7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</row>
    <row r="164" spans="1:115" ht="19.5" customHeight="1" thickBot="1">
      <c r="A164" s="14" t="s">
        <v>3</v>
      </c>
      <c r="D164" s="31"/>
      <c r="E164" s="62"/>
      <c r="F164" s="385"/>
      <c r="G164" s="429"/>
      <c r="H164" s="207"/>
      <c r="I164" s="211"/>
      <c r="J164" s="7"/>
      <c r="K164" s="7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</row>
    <row r="165" spans="1:115" ht="19.5" customHeight="1" thickBot="1">
      <c r="A165" s="106" t="s">
        <v>0</v>
      </c>
      <c r="B165" s="140" t="s">
        <v>1</v>
      </c>
      <c r="C165" s="140" t="s">
        <v>21</v>
      </c>
      <c r="D165" s="308"/>
      <c r="E165" s="309"/>
      <c r="F165" s="507" t="s">
        <v>83</v>
      </c>
      <c r="G165" s="505"/>
      <c r="H165" s="505"/>
      <c r="I165" s="138" t="s">
        <v>84</v>
      </c>
      <c r="J165" s="7"/>
      <c r="K165" s="7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</row>
    <row r="166" spans="1:115" ht="19.5" customHeight="1" thickBot="1">
      <c r="A166" s="153">
        <v>322</v>
      </c>
      <c r="B166" s="154" t="s">
        <v>14</v>
      </c>
      <c r="C166" s="262">
        <v>32146</v>
      </c>
      <c r="D166" s="355"/>
      <c r="E166" s="356"/>
      <c r="F166" s="283">
        <v>0</v>
      </c>
      <c r="G166" s="279"/>
      <c r="H166" s="262"/>
      <c r="I166" s="262">
        <v>32146</v>
      </c>
      <c r="J166" s="7"/>
      <c r="K166" s="7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</row>
    <row r="167" spans="1:115" ht="19.5" customHeight="1" thickBot="1">
      <c r="A167" s="156">
        <v>323</v>
      </c>
      <c r="B167" s="157" t="s">
        <v>32</v>
      </c>
      <c r="C167" s="197">
        <v>600</v>
      </c>
      <c r="D167" s="95"/>
      <c r="E167" s="74"/>
      <c r="F167" s="197">
        <v>0</v>
      </c>
      <c r="G167" s="377"/>
      <c r="H167" s="377"/>
      <c r="I167" s="197">
        <v>600</v>
      </c>
      <c r="J167" s="7"/>
      <c r="K167" s="7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</row>
    <row r="168" spans="1:115" ht="19.5" customHeight="1">
      <c r="A168" s="156">
        <v>324</v>
      </c>
      <c r="B168" s="216" t="s">
        <v>48</v>
      </c>
      <c r="C168" s="197">
        <v>600</v>
      </c>
      <c r="D168" s="8"/>
      <c r="E168" s="8"/>
      <c r="F168" s="267">
        <v>0</v>
      </c>
      <c r="G168" s="267"/>
      <c r="H168" s="267"/>
      <c r="I168" s="197">
        <v>600</v>
      </c>
      <c r="J168" s="7"/>
      <c r="K168" s="7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</row>
    <row r="169" spans="1:115" ht="19.5" customHeight="1" thickBot="1">
      <c r="A169" s="181">
        <v>329</v>
      </c>
      <c r="B169" s="182" t="s">
        <v>8</v>
      </c>
      <c r="C169" s="266">
        <v>22000</v>
      </c>
      <c r="D169" s="8"/>
      <c r="E169" s="8"/>
      <c r="F169" s="204">
        <v>30000</v>
      </c>
      <c r="G169" s="204"/>
      <c r="H169" s="204"/>
      <c r="I169" s="183">
        <v>52000</v>
      </c>
      <c r="J169" s="7"/>
      <c r="K169" s="7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</row>
    <row r="170" spans="1:115" ht="19.5" customHeight="1" thickBot="1">
      <c r="A170" s="106"/>
      <c r="B170" s="160" t="s">
        <v>33</v>
      </c>
      <c r="C170" s="263">
        <f>SUM(C166:C169)</f>
        <v>55346</v>
      </c>
      <c r="D170" s="313"/>
      <c r="E170" s="313"/>
      <c r="F170" s="263">
        <v>30000</v>
      </c>
      <c r="G170" s="263"/>
      <c r="H170" s="263"/>
      <c r="I170" s="188">
        <v>85346</v>
      </c>
      <c r="J170" s="8"/>
      <c r="K170" s="7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</row>
    <row r="171" spans="4:115" ht="19.5" customHeight="1">
      <c r="D171" s="25"/>
      <c r="E171" s="25"/>
      <c r="F171" s="22"/>
      <c r="G171" s="22"/>
      <c r="H171" s="22"/>
      <c r="I171" s="22"/>
      <c r="J171" s="8"/>
      <c r="K171" s="7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</row>
    <row r="172" spans="1:115" ht="19.5" customHeight="1">
      <c r="A172" s="14" t="s">
        <v>62</v>
      </c>
      <c r="B172" s="226" t="s">
        <v>73</v>
      </c>
      <c r="D172" s="35"/>
      <c r="E172" s="35"/>
      <c r="F172" s="34"/>
      <c r="G172" s="35"/>
      <c r="H172" s="35"/>
      <c r="I172" s="35"/>
      <c r="J172" s="10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</row>
    <row r="173" spans="1:115" ht="19.5" customHeight="1" thickBot="1">
      <c r="A173" s="14" t="s">
        <v>2</v>
      </c>
      <c r="D173" s="209"/>
      <c r="E173" s="73"/>
      <c r="F173" s="49"/>
      <c r="G173" s="81"/>
      <c r="H173" s="21"/>
      <c r="I173" s="23"/>
      <c r="J173" s="8"/>
      <c r="K173" s="7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</row>
    <row r="174" spans="1:115" ht="19.5" customHeight="1" thickBot="1">
      <c r="A174" s="347" t="s">
        <v>0</v>
      </c>
      <c r="B174" s="106" t="s">
        <v>11</v>
      </c>
      <c r="C174" s="140" t="s">
        <v>21</v>
      </c>
      <c r="D174" s="308"/>
      <c r="E174" s="309"/>
      <c r="F174" s="198" t="s">
        <v>83</v>
      </c>
      <c r="G174" s="287"/>
      <c r="H174" s="287"/>
      <c r="I174" s="138" t="s">
        <v>84</v>
      </c>
      <c r="J174" s="7"/>
      <c r="K174" s="7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</row>
    <row r="175" spans="1:115" s="8" customFormat="1" ht="19.5" customHeight="1" thickBot="1">
      <c r="A175" s="181">
        <v>652</v>
      </c>
      <c r="B175" s="216" t="s">
        <v>71</v>
      </c>
      <c r="C175" s="278">
        <v>5000</v>
      </c>
      <c r="D175" s="21"/>
      <c r="E175" s="21"/>
      <c r="F175" s="433">
        <v>0</v>
      </c>
      <c r="G175" s="419"/>
      <c r="H175" s="418"/>
      <c r="I175" s="166">
        <v>5000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ht="19.5" customHeight="1" thickBot="1">
      <c r="A176" s="232"/>
      <c r="B176" s="160" t="s">
        <v>20</v>
      </c>
      <c r="C176" s="263">
        <f>C175</f>
        <v>5000</v>
      </c>
      <c r="D176" s="308"/>
      <c r="E176" s="309"/>
      <c r="F176" s="405">
        <v>0</v>
      </c>
      <c r="G176" s="432"/>
      <c r="H176" s="263"/>
      <c r="I176" s="175">
        <v>5000</v>
      </c>
      <c r="J176" s="7"/>
      <c r="K176" s="7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</row>
    <row r="177" spans="3:115" ht="15">
      <c r="C177" s="217"/>
      <c r="D177" s="357"/>
      <c r="E177" s="358"/>
      <c r="F177" s="423"/>
      <c r="G177" s="434"/>
      <c r="H177" s="421"/>
      <c r="I177" s="423"/>
      <c r="J177" s="10"/>
      <c r="K177" s="7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</row>
    <row r="178" spans="1:115" ht="19.5" customHeight="1" thickBot="1">
      <c r="A178" s="14" t="s">
        <v>3</v>
      </c>
      <c r="C178" s="217"/>
      <c r="D178" s="359"/>
      <c r="E178" s="360"/>
      <c r="F178" s="420"/>
      <c r="G178" s="435"/>
      <c r="H178" s="186"/>
      <c r="I178" s="420"/>
      <c r="J178" s="7"/>
      <c r="K178" s="7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</row>
    <row r="179" spans="1:115" ht="19.5" customHeight="1" thickBot="1">
      <c r="A179" s="106" t="s">
        <v>0</v>
      </c>
      <c r="B179" s="198" t="s">
        <v>11</v>
      </c>
      <c r="C179" s="265" t="s">
        <v>21</v>
      </c>
      <c r="D179" s="308"/>
      <c r="E179" s="309"/>
      <c r="F179" s="508" t="s">
        <v>83</v>
      </c>
      <c r="G179" s="287"/>
      <c r="H179" s="287"/>
      <c r="I179" s="142" t="s">
        <v>84</v>
      </c>
      <c r="J179" s="7"/>
      <c r="K179" s="7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</row>
    <row r="180" spans="1:115" ht="19.5" customHeight="1" thickBot="1">
      <c r="A180" s="193">
        <v>424</v>
      </c>
      <c r="B180" s="351" t="s">
        <v>72</v>
      </c>
      <c r="C180" s="278">
        <v>5000</v>
      </c>
      <c r="D180" s="363"/>
      <c r="E180" s="356"/>
      <c r="F180" s="412">
        <v>0</v>
      </c>
      <c r="G180" s="436"/>
      <c r="H180" s="436"/>
      <c r="I180" s="414">
        <v>5000</v>
      </c>
      <c r="J180" s="7"/>
      <c r="K180" s="7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</row>
    <row r="181" spans="1:115" ht="19.5" customHeight="1" thickBot="1">
      <c r="A181" s="232"/>
      <c r="B181" s="160" t="s">
        <v>69</v>
      </c>
      <c r="C181" s="263">
        <f>C180</f>
        <v>5000</v>
      </c>
      <c r="D181" s="364"/>
      <c r="E181" s="365"/>
      <c r="F181" s="405">
        <v>0</v>
      </c>
      <c r="G181" s="437"/>
      <c r="H181" s="437"/>
      <c r="I181" s="427">
        <v>5000</v>
      </c>
      <c r="J181" s="7"/>
      <c r="K181" s="7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</row>
    <row r="182" spans="4:115" ht="19.5" customHeight="1">
      <c r="D182" s="361"/>
      <c r="E182" s="362"/>
      <c r="F182" s="420"/>
      <c r="G182" s="435"/>
      <c r="H182" s="435"/>
      <c r="I182" s="420"/>
      <c r="J182" s="7"/>
      <c r="K182" s="7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</row>
    <row r="183" spans="1:115" ht="19.5" customHeight="1" thickBot="1">
      <c r="A183" s="14" t="s">
        <v>70</v>
      </c>
      <c r="B183" s="14" t="s">
        <v>74</v>
      </c>
      <c r="C183" s="217"/>
      <c r="D183" s="38"/>
      <c r="E183" s="76"/>
      <c r="F183" s="420"/>
      <c r="G183" s="435"/>
      <c r="H183" s="186"/>
      <c r="I183" s="124"/>
      <c r="J183" s="7"/>
      <c r="K183" s="7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</row>
    <row r="184" spans="3:115" ht="19.5" customHeight="1" thickBot="1">
      <c r="C184" s="217"/>
      <c r="D184" s="235" t="e">
        <f>SUM(D183,D180,#REF!,D174,#REF!,#REF!)</f>
        <v>#REF!</v>
      </c>
      <c r="E184" s="77" t="e">
        <f>SUM(E183,E180,#REF!,E174,#REF!,#REF!)</f>
        <v>#REF!</v>
      </c>
      <c r="F184" s="124"/>
      <c r="G184" s="124"/>
      <c r="H184" s="124"/>
      <c r="I184" s="124"/>
      <c r="J184" s="148"/>
      <c r="K184" s="7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</row>
    <row r="185" spans="1:115" ht="19.5" customHeight="1" thickBot="1">
      <c r="A185" s="14" t="s">
        <v>2</v>
      </c>
      <c r="C185" s="217"/>
      <c r="D185" s="235"/>
      <c r="E185" s="77"/>
      <c r="F185" s="124"/>
      <c r="G185" s="124"/>
      <c r="H185" s="124"/>
      <c r="I185" s="124"/>
      <c r="J185" s="148"/>
      <c r="K185" s="7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</row>
    <row r="186" spans="1:115" ht="19.5" customHeight="1" thickBot="1">
      <c r="A186" s="106" t="s">
        <v>0</v>
      </c>
      <c r="B186" s="198" t="s">
        <v>11</v>
      </c>
      <c r="C186" s="265" t="s">
        <v>21</v>
      </c>
      <c r="D186" s="366"/>
      <c r="E186" s="367"/>
      <c r="F186" s="508" t="s">
        <v>83</v>
      </c>
      <c r="G186" s="287"/>
      <c r="H186" s="287"/>
      <c r="I186" s="142" t="s">
        <v>84</v>
      </c>
      <c r="J186" s="148"/>
      <c r="K186" s="7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</row>
    <row r="187" spans="1:115" ht="19.5" customHeight="1" thickBot="1">
      <c r="A187" s="193">
        <v>721</v>
      </c>
      <c r="B187" s="351" t="s">
        <v>75</v>
      </c>
      <c r="C187" s="278">
        <v>3000</v>
      </c>
      <c r="D187" s="368"/>
      <c r="E187" s="369"/>
      <c r="F187" s="388">
        <v>0</v>
      </c>
      <c r="G187" s="278"/>
      <c r="H187" s="278"/>
      <c r="I187" s="414">
        <v>3000</v>
      </c>
      <c r="J187" s="148"/>
      <c r="K187" s="7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</row>
    <row r="188" spans="1:115" ht="19.5" customHeight="1" thickBot="1">
      <c r="A188" s="232"/>
      <c r="B188" s="160" t="s">
        <v>20</v>
      </c>
      <c r="C188" s="263">
        <f>C187</f>
        <v>3000</v>
      </c>
      <c r="D188" s="218"/>
      <c r="E188" s="78"/>
      <c r="F188" s="273">
        <v>0</v>
      </c>
      <c r="G188" s="271"/>
      <c r="H188" s="271"/>
      <c r="I188" s="509">
        <v>3000</v>
      </c>
      <c r="J188" s="148"/>
      <c r="K188" s="7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</row>
    <row r="189" spans="6:115" ht="19.5" customHeight="1">
      <c r="F189" s="8"/>
      <c r="G189" s="8"/>
      <c r="H189" s="8"/>
      <c r="I189" s="8"/>
      <c r="J189" s="148"/>
      <c r="K189" s="7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</row>
    <row r="190" spans="2:115" ht="19.5" customHeight="1">
      <c r="B190" s="236" t="s">
        <v>68</v>
      </c>
      <c r="F190" s="8"/>
      <c r="G190" s="8"/>
      <c r="H190" s="8"/>
      <c r="I190" s="8"/>
      <c r="J190" s="148"/>
      <c r="K190" s="7"/>
      <c r="L190" s="3"/>
      <c r="M190" s="3"/>
      <c r="N190" s="3"/>
      <c r="O190" s="3"/>
      <c r="P190" s="3"/>
      <c r="Q190" s="3"/>
      <c r="R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</row>
    <row r="191" spans="1:115" ht="19.5" customHeight="1" thickBot="1">
      <c r="A191" s="14" t="s">
        <v>3</v>
      </c>
      <c r="C191" s="217"/>
      <c r="J191" s="148"/>
      <c r="K191" s="7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</row>
    <row r="192" spans="1:115" ht="19.5" customHeight="1" thickBot="1">
      <c r="A192" s="106" t="s">
        <v>0</v>
      </c>
      <c r="B192" s="198" t="s">
        <v>11</v>
      </c>
      <c r="C192" s="265" t="s">
        <v>21</v>
      </c>
      <c r="D192" s="301"/>
      <c r="E192" s="301"/>
      <c r="F192" s="198" t="s">
        <v>83</v>
      </c>
      <c r="G192" s="287"/>
      <c r="H192" s="287"/>
      <c r="I192" s="138" t="s">
        <v>84</v>
      </c>
      <c r="J192" s="149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</row>
    <row r="193" spans="1:115" ht="19.5" customHeight="1" thickBot="1">
      <c r="A193" s="193">
        <v>424</v>
      </c>
      <c r="B193" s="351" t="s">
        <v>72</v>
      </c>
      <c r="C193" s="278">
        <v>3000</v>
      </c>
      <c r="D193" s="22"/>
      <c r="E193" s="22"/>
      <c r="F193" s="412">
        <v>0</v>
      </c>
      <c r="G193" s="436"/>
      <c r="H193" s="436"/>
      <c r="I193" s="414">
        <v>3000</v>
      </c>
      <c r="J193" s="148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</row>
    <row r="194" spans="1:115" ht="19.5" customHeight="1" thickBot="1">
      <c r="A194" s="232"/>
      <c r="B194" s="160" t="s">
        <v>69</v>
      </c>
      <c r="C194" s="263">
        <f>C193</f>
        <v>3000</v>
      </c>
      <c r="D194" s="370"/>
      <c r="E194" s="371"/>
      <c r="F194" s="437">
        <v>0</v>
      </c>
      <c r="G194" s="437"/>
      <c r="H194" s="437"/>
      <c r="I194" s="438">
        <v>3000</v>
      </c>
      <c r="J194" s="148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</row>
    <row r="195" spans="1:115" ht="19.5" customHeight="1" thickBot="1">
      <c r="A195" s="8"/>
      <c r="B195" s="132"/>
      <c r="C195" s="185"/>
      <c r="D195" s="458"/>
      <c r="E195" s="459"/>
      <c r="F195" s="460"/>
      <c r="G195" s="460"/>
      <c r="H195" s="460"/>
      <c r="I195" s="460"/>
      <c r="J195" s="148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</row>
    <row r="196" spans="1:10" s="481" customFormat="1" ht="19.5" customHeight="1" thickBot="1">
      <c r="A196" s="482" t="s">
        <v>64</v>
      </c>
      <c r="B196" s="482" t="s">
        <v>65</v>
      </c>
      <c r="D196" s="483">
        <f>SUM(D194:D195)</f>
        <v>0</v>
      </c>
      <c r="E196" s="484">
        <f>SUM(E194:E195)</f>
        <v>0</v>
      </c>
      <c r="F196" s="480"/>
      <c r="G196" s="480"/>
      <c r="H196" s="480"/>
      <c r="I196" s="480"/>
      <c r="J196" s="479"/>
    </row>
    <row r="197" spans="6:10" s="481" customFormat="1" ht="19.5" customHeight="1">
      <c r="F197" s="479"/>
      <c r="G197" s="479"/>
      <c r="H197" s="479"/>
      <c r="I197" s="479"/>
      <c r="J197" s="479"/>
    </row>
    <row r="198" spans="1:115" ht="19.5" customHeight="1" thickBot="1">
      <c r="A198" s="71" t="s">
        <v>2</v>
      </c>
      <c r="B198" s="8"/>
      <c r="C198" s="8"/>
      <c r="F198" s="8"/>
      <c r="G198" s="8"/>
      <c r="H198" s="8"/>
      <c r="I198" s="8"/>
      <c r="J198" s="92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</row>
    <row r="199" spans="1:115" ht="19.5" customHeight="1" thickBot="1">
      <c r="A199" s="106" t="s">
        <v>0</v>
      </c>
      <c r="B199" s="198" t="s">
        <v>11</v>
      </c>
      <c r="C199" s="140" t="s">
        <v>21</v>
      </c>
      <c r="D199" s="301"/>
      <c r="E199" s="301"/>
      <c r="F199" s="198" t="s">
        <v>83</v>
      </c>
      <c r="G199" s="287"/>
      <c r="H199" s="287"/>
      <c r="I199" s="138" t="s">
        <v>84</v>
      </c>
      <c r="J199" s="16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</row>
    <row r="200" spans="1:115" ht="19.5" customHeight="1" thickBot="1">
      <c r="A200" s="193">
        <v>636</v>
      </c>
      <c r="B200" s="351" t="s">
        <v>29</v>
      </c>
      <c r="C200" s="278">
        <v>1000</v>
      </c>
      <c r="D200" s="8"/>
      <c r="E200" s="8"/>
      <c r="F200" s="401">
        <v>0</v>
      </c>
      <c r="G200" s="401"/>
      <c r="H200" s="401"/>
      <c r="I200" s="212">
        <v>1000</v>
      </c>
      <c r="J200" s="16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</row>
    <row r="201" spans="1:115" ht="19.5" customHeight="1" thickBot="1">
      <c r="A201" s="208"/>
      <c r="B201" s="160" t="s">
        <v>20</v>
      </c>
      <c r="C201" s="263">
        <f>C200</f>
        <v>1000</v>
      </c>
      <c r="D201" s="301"/>
      <c r="E201" s="301"/>
      <c r="F201" s="402">
        <v>0</v>
      </c>
      <c r="G201" s="402"/>
      <c r="H201" s="402"/>
      <c r="I201" s="188">
        <v>1000</v>
      </c>
      <c r="J201" s="16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</row>
    <row r="202" spans="4:115" ht="15">
      <c r="D202" s="8"/>
      <c r="E202" s="8"/>
      <c r="F202" s="430"/>
      <c r="G202" s="430"/>
      <c r="H202" s="430"/>
      <c r="I202" s="207"/>
      <c r="J202" s="16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</row>
    <row r="203" spans="1:115" ht="15.75" thickBot="1">
      <c r="A203" s="14" t="s">
        <v>3</v>
      </c>
      <c r="D203" s="8"/>
      <c r="E203" s="8"/>
      <c r="F203" s="430"/>
      <c r="G203" s="430"/>
      <c r="H203" s="430"/>
      <c r="I203" s="207"/>
      <c r="J203" s="15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</row>
    <row r="204" spans="1:115" ht="19.5" customHeight="1" thickBot="1">
      <c r="A204" s="106" t="s">
        <v>0</v>
      </c>
      <c r="B204" s="198" t="s">
        <v>1</v>
      </c>
      <c r="C204" s="140" t="s">
        <v>21</v>
      </c>
      <c r="D204" s="301"/>
      <c r="E204" s="301"/>
      <c r="F204" s="485" t="s">
        <v>83</v>
      </c>
      <c r="G204" s="486"/>
      <c r="H204" s="486"/>
      <c r="I204" s="138" t="s">
        <v>84</v>
      </c>
      <c r="J204" s="15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</row>
    <row r="205" spans="1:115" ht="19.5" customHeight="1">
      <c r="A205" s="153">
        <v>323</v>
      </c>
      <c r="B205" s="154" t="s">
        <v>15</v>
      </c>
      <c r="C205" s="283">
        <v>800</v>
      </c>
      <c r="D205" s="8"/>
      <c r="E205" s="8"/>
      <c r="F205" s="381">
        <v>0</v>
      </c>
      <c r="G205" s="381"/>
      <c r="H205" s="381"/>
      <c r="I205" s="250">
        <v>800</v>
      </c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</row>
    <row r="206" spans="1:115" ht="19.5" customHeight="1" thickBot="1">
      <c r="A206" s="254">
        <v>329</v>
      </c>
      <c r="B206" s="216" t="s">
        <v>8</v>
      </c>
      <c r="C206" s="266">
        <v>200</v>
      </c>
      <c r="D206" s="8"/>
      <c r="E206" s="8"/>
      <c r="F206" s="415">
        <v>0</v>
      </c>
      <c r="G206" s="415"/>
      <c r="H206" s="415"/>
      <c r="I206" s="183">
        <v>200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</row>
    <row r="207" spans="1:115" ht="19.5" customHeight="1" thickBot="1">
      <c r="A207" s="202"/>
      <c r="B207" s="174" t="s">
        <v>33</v>
      </c>
      <c r="C207" s="264">
        <f>SUM(C205:C206)</f>
        <v>1000</v>
      </c>
      <c r="D207" s="301"/>
      <c r="E207" s="301"/>
      <c r="F207" s="402">
        <v>0</v>
      </c>
      <c r="G207" s="402"/>
      <c r="H207" s="402"/>
      <c r="I207" s="188">
        <v>1000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</row>
    <row r="208" spans="3:115" ht="19.5" customHeight="1">
      <c r="C208" s="217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</row>
    <row r="209" spans="1:115" ht="19.5" customHeight="1">
      <c r="A209" s="14" t="s">
        <v>64</v>
      </c>
      <c r="B209" s="14" t="s">
        <v>85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</row>
    <row r="210" spans="1:3" ht="19.5" customHeight="1">
      <c r="A210" s="132"/>
      <c r="B210" s="237"/>
      <c r="C210" s="237"/>
    </row>
    <row r="211" spans="1:9" ht="19.5" customHeight="1" thickBot="1">
      <c r="A211" s="71" t="s">
        <v>2</v>
      </c>
      <c r="B211" s="8"/>
      <c r="C211" s="8"/>
      <c r="F211" s="8"/>
      <c r="G211" s="8"/>
      <c r="H211" s="8"/>
      <c r="I211" s="8"/>
    </row>
    <row r="212" spans="1:115" ht="19.5" customHeight="1" thickBot="1">
      <c r="A212" s="106" t="s">
        <v>0</v>
      </c>
      <c r="B212" s="198" t="s">
        <v>11</v>
      </c>
      <c r="C212" s="140" t="s">
        <v>21</v>
      </c>
      <c r="D212" s="301"/>
      <c r="E212" s="301"/>
      <c r="F212" s="198" t="s">
        <v>83</v>
      </c>
      <c r="G212" s="287"/>
      <c r="H212" s="287"/>
      <c r="I212" s="138" t="s">
        <v>84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</row>
    <row r="213" spans="1:9" ht="19.5" customHeight="1" thickBot="1">
      <c r="A213" s="193">
        <v>634</v>
      </c>
      <c r="B213" s="351" t="s">
        <v>88</v>
      </c>
      <c r="C213" s="278">
        <v>0</v>
      </c>
      <c r="D213" s="8"/>
      <c r="E213" s="8"/>
      <c r="F213" s="278">
        <v>9400</v>
      </c>
      <c r="G213" s="401"/>
      <c r="H213" s="401"/>
      <c r="I213" s="212">
        <v>9400</v>
      </c>
    </row>
    <row r="214" spans="1:9" ht="19.5" customHeight="1" thickBot="1">
      <c r="A214" s="208"/>
      <c r="B214" s="160" t="s">
        <v>20</v>
      </c>
      <c r="C214" s="263">
        <v>0</v>
      </c>
      <c r="D214" s="301"/>
      <c r="E214" s="301"/>
      <c r="F214" s="263">
        <v>9400</v>
      </c>
      <c r="G214" s="402"/>
      <c r="H214" s="402"/>
      <c r="I214" s="188">
        <v>9400</v>
      </c>
    </row>
    <row r="215" spans="1:3" ht="19.5" customHeight="1">
      <c r="A215" s="216"/>
      <c r="B215" s="216"/>
      <c r="C215" s="207"/>
    </row>
    <row r="216" spans="1:9" ht="19.5" customHeight="1" thickBot="1">
      <c r="A216" s="14" t="s">
        <v>3</v>
      </c>
      <c r="D216" s="8"/>
      <c r="E216" s="8"/>
      <c r="F216" s="430"/>
      <c r="G216" s="430"/>
      <c r="H216" s="430"/>
      <c r="I216" s="207"/>
    </row>
    <row r="217" spans="1:9" ht="19.5" customHeight="1" thickBot="1">
      <c r="A217" s="106" t="s">
        <v>0</v>
      </c>
      <c r="B217" s="198" t="s">
        <v>1</v>
      </c>
      <c r="C217" s="140" t="s">
        <v>21</v>
      </c>
      <c r="D217" s="301"/>
      <c r="E217" s="301"/>
      <c r="F217" s="485" t="s">
        <v>83</v>
      </c>
      <c r="G217" s="486"/>
      <c r="H217" s="486"/>
      <c r="I217" s="138" t="s">
        <v>84</v>
      </c>
    </row>
    <row r="218" spans="1:9" ht="19.5" customHeight="1" thickBot="1">
      <c r="A218" s="153">
        <v>324</v>
      </c>
      <c r="B218" s="154" t="s">
        <v>87</v>
      </c>
      <c r="C218" s="283"/>
      <c r="D218" s="8"/>
      <c r="E218" s="8"/>
      <c r="F218" s="262">
        <v>9400</v>
      </c>
      <c r="G218" s="381"/>
      <c r="H218" s="381"/>
      <c r="I218" s="250">
        <v>9400</v>
      </c>
    </row>
    <row r="219" spans="1:9" ht="19.5" customHeight="1" thickBot="1">
      <c r="A219" s="202"/>
      <c r="B219" s="174" t="s">
        <v>33</v>
      </c>
      <c r="C219" s="264">
        <f>SUM(C218:C218)</f>
        <v>0</v>
      </c>
      <c r="D219" s="301"/>
      <c r="E219" s="301"/>
      <c r="F219" s="402">
        <v>9400</v>
      </c>
      <c r="G219" s="402"/>
      <c r="H219" s="402"/>
      <c r="I219" s="188">
        <v>9400</v>
      </c>
    </row>
    <row r="220" spans="4:7" ht="19.5" customHeight="1">
      <c r="D220" s="2"/>
      <c r="E220" s="2"/>
      <c r="F220" s="9"/>
      <c r="G220" s="5"/>
    </row>
    <row r="221" spans="4:7" ht="19.5" customHeight="1">
      <c r="D221" s="2"/>
      <c r="E221" s="2"/>
      <c r="F221" s="9"/>
      <c r="G221" s="5"/>
    </row>
    <row r="222" spans="4:7" ht="19.5" customHeight="1" thickBot="1">
      <c r="D222" s="2"/>
      <c r="E222" s="2"/>
      <c r="F222" s="9"/>
      <c r="G222" s="5"/>
    </row>
    <row r="223" spans="1:9" ht="19.5" customHeight="1" thickBot="1">
      <c r="A223" s="488"/>
      <c r="B223" s="491" t="s">
        <v>109</v>
      </c>
      <c r="C223" s="140" t="s">
        <v>21</v>
      </c>
      <c r="D223" s="286"/>
      <c r="E223" s="286"/>
      <c r="F223" s="485" t="s">
        <v>83</v>
      </c>
      <c r="G223" s="486"/>
      <c r="H223" s="486"/>
      <c r="I223" s="138" t="s">
        <v>84</v>
      </c>
    </row>
    <row r="224" spans="1:9" ht="19.5" customHeight="1" thickBot="1">
      <c r="A224" s="489"/>
      <c r="B224" s="492"/>
      <c r="C224" s="487">
        <v>0</v>
      </c>
      <c r="D224" s="487"/>
      <c r="E224" s="487"/>
      <c r="F224" s="487">
        <v>317820.97</v>
      </c>
      <c r="G224" s="487"/>
      <c r="H224" s="487"/>
      <c r="I224" s="490">
        <v>317820.97</v>
      </c>
    </row>
    <row r="225" ht="19.5" customHeight="1" thickBot="1"/>
    <row r="226" spans="1:9" ht="28.5" customHeight="1" thickBot="1">
      <c r="A226" s="159">
        <v>922</v>
      </c>
      <c r="B226" s="160" t="s">
        <v>98</v>
      </c>
      <c r="C226" s="263">
        <v>0</v>
      </c>
      <c r="D226" s="33"/>
      <c r="E226" s="33"/>
      <c r="F226" s="263">
        <f>SUM(F227:F229)</f>
        <v>236019.96</v>
      </c>
      <c r="G226" s="263">
        <f>SUM(G227:G229)</f>
        <v>0</v>
      </c>
      <c r="H226" s="263">
        <f>SUM(H227:H229)</f>
        <v>0</v>
      </c>
      <c r="I226" s="188">
        <f>SUM(I227:I229)</f>
        <v>236019.96</v>
      </c>
    </row>
    <row r="227" spans="1:9" ht="19.5" customHeight="1">
      <c r="A227" s="161">
        <v>323</v>
      </c>
      <c r="B227" s="154" t="s">
        <v>92</v>
      </c>
      <c r="C227" s="262">
        <v>0</v>
      </c>
      <c r="D227" s="448"/>
      <c r="E227" s="448"/>
      <c r="F227" s="262">
        <v>162593.43</v>
      </c>
      <c r="G227" s="448"/>
      <c r="H227" s="448"/>
      <c r="I227" s="250">
        <v>162593.43</v>
      </c>
    </row>
    <row r="228" spans="1:9" ht="19.5" customHeight="1">
      <c r="A228" s="163">
        <v>323</v>
      </c>
      <c r="B228" s="157" t="s">
        <v>89</v>
      </c>
      <c r="C228" s="267">
        <v>0</v>
      </c>
      <c r="D228" s="442"/>
      <c r="E228" s="442"/>
      <c r="F228" s="267">
        <v>25000</v>
      </c>
      <c r="G228" s="442"/>
      <c r="H228" s="442"/>
      <c r="I228" s="251">
        <v>25000</v>
      </c>
    </row>
    <row r="229" spans="1:9" ht="19.5" customHeight="1" thickBot="1">
      <c r="A229" s="443">
        <v>422</v>
      </c>
      <c r="B229" s="444" t="s">
        <v>93</v>
      </c>
      <c r="C229" s="445">
        <v>0</v>
      </c>
      <c r="D229" s="446"/>
      <c r="E229" s="446"/>
      <c r="F229" s="445">
        <v>48426.53</v>
      </c>
      <c r="G229" s="446"/>
      <c r="H229" s="446"/>
      <c r="I229" s="447">
        <v>48426.53</v>
      </c>
    </row>
    <row r="230" spans="4:7" ht="19.5" customHeight="1">
      <c r="D230" s="2"/>
      <c r="E230" s="2"/>
      <c r="F230" s="9"/>
      <c r="G230" s="5"/>
    </row>
    <row r="231" ht="13.5" customHeight="1" thickBot="1"/>
    <row r="232" spans="1:9" ht="34.5" customHeight="1" thickBot="1">
      <c r="A232" s="159">
        <v>922</v>
      </c>
      <c r="B232" s="468" t="s">
        <v>99</v>
      </c>
      <c r="C232" s="402">
        <v>0</v>
      </c>
      <c r="D232" s="402"/>
      <c r="E232" s="402"/>
      <c r="F232" s="453">
        <f>SUM(F233:F234)</f>
        <v>4596.889999999999</v>
      </c>
      <c r="G232" s="453">
        <f>SUM(G233:G234)</f>
        <v>0</v>
      </c>
      <c r="H232" s="453">
        <f>SUM(H233:H234)</f>
        <v>0</v>
      </c>
      <c r="I232" s="405">
        <f>SUM(I233:I234)</f>
        <v>4596.889999999999</v>
      </c>
    </row>
    <row r="233" spans="1:9" ht="19.5" customHeight="1">
      <c r="A233" s="153">
        <v>322</v>
      </c>
      <c r="B233" s="154" t="s">
        <v>90</v>
      </c>
      <c r="C233" s="381">
        <v>0</v>
      </c>
      <c r="D233" s="449"/>
      <c r="E233" s="449"/>
      <c r="F233" s="454">
        <v>2796.89</v>
      </c>
      <c r="G233" s="262"/>
      <c r="H233" s="455"/>
      <c r="I233" s="332">
        <v>2796.89</v>
      </c>
    </row>
    <row r="234" spans="1:9" ht="19.5" customHeight="1" thickBot="1">
      <c r="A234" s="452">
        <v>322</v>
      </c>
      <c r="B234" s="154" t="s">
        <v>121</v>
      </c>
      <c r="C234" s="450">
        <v>0</v>
      </c>
      <c r="D234" s="451"/>
      <c r="E234" s="451"/>
      <c r="F234" s="456">
        <v>1800</v>
      </c>
      <c r="G234" s="445"/>
      <c r="H234" s="457"/>
      <c r="I234" s="510">
        <v>1800</v>
      </c>
    </row>
    <row r="236" spans="4:7" ht="12.75">
      <c r="D236" s="2"/>
      <c r="E236" s="2"/>
      <c r="F236" s="9"/>
      <c r="G236" s="5"/>
    </row>
    <row r="238" ht="12.75">
      <c r="B238" s="493" t="s">
        <v>119</v>
      </c>
    </row>
    <row r="239" spans="4:7" ht="13.5" thickBot="1">
      <c r="D239" s="2"/>
      <c r="E239" s="2"/>
      <c r="F239" s="2"/>
      <c r="G239" s="1"/>
    </row>
    <row r="240" spans="1:9" ht="32.25" thickBot="1">
      <c r="A240" s="159">
        <v>922</v>
      </c>
      <c r="B240" s="469" t="s">
        <v>100</v>
      </c>
      <c r="C240" s="402">
        <v>0</v>
      </c>
      <c r="D240" s="402"/>
      <c r="E240" s="402"/>
      <c r="F240" s="263">
        <v>25746.31</v>
      </c>
      <c r="G240" s="263"/>
      <c r="H240" s="263"/>
      <c r="I240" s="188">
        <f>SUM(I241:I246)</f>
        <v>25746.309999999998</v>
      </c>
    </row>
    <row r="241" spans="1:9" ht="19.5" customHeight="1">
      <c r="A241" s="153">
        <v>322</v>
      </c>
      <c r="B241" s="154" t="s">
        <v>91</v>
      </c>
      <c r="C241" s="381">
        <v>0</v>
      </c>
      <c r="D241" s="381"/>
      <c r="E241" s="381"/>
      <c r="F241" s="262">
        <v>3335.55</v>
      </c>
      <c r="G241" s="262"/>
      <c r="H241" s="262"/>
      <c r="I241" s="250">
        <v>3335.55</v>
      </c>
    </row>
    <row r="242" spans="1:9" ht="19.5" customHeight="1">
      <c r="A242" s="156">
        <v>323</v>
      </c>
      <c r="B242" s="157" t="s">
        <v>95</v>
      </c>
      <c r="C242" s="382">
        <v>0</v>
      </c>
      <c r="D242" s="382"/>
      <c r="E242" s="382"/>
      <c r="F242" s="267">
        <v>15000</v>
      </c>
      <c r="G242" s="267"/>
      <c r="H242" s="267"/>
      <c r="I242" s="251">
        <v>15000</v>
      </c>
    </row>
    <row r="243" spans="1:9" ht="19.5" customHeight="1">
      <c r="A243" s="156">
        <v>422</v>
      </c>
      <c r="B243" s="157" t="s">
        <v>94</v>
      </c>
      <c r="C243" s="382">
        <v>0</v>
      </c>
      <c r="D243" s="382"/>
      <c r="E243" s="382"/>
      <c r="F243" s="267">
        <v>4629.82</v>
      </c>
      <c r="G243" s="267"/>
      <c r="H243" s="267"/>
      <c r="I243" s="251">
        <v>4629.82</v>
      </c>
    </row>
    <row r="244" spans="1:9" ht="19.5" customHeight="1">
      <c r="A244" s="156">
        <v>324</v>
      </c>
      <c r="B244" s="157" t="s">
        <v>96</v>
      </c>
      <c r="C244" s="382">
        <v>0</v>
      </c>
      <c r="D244" s="382"/>
      <c r="E244" s="382"/>
      <c r="F244" s="267">
        <v>1200</v>
      </c>
      <c r="G244" s="267"/>
      <c r="H244" s="267"/>
      <c r="I244" s="251">
        <v>1200</v>
      </c>
    </row>
    <row r="245" spans="1:9" ht="19.5" customHeight="1">
      <c r="A245" s="156">
        <v>329</v>
      </c>
      <c r="B245" s="157" t="s">
        <v>101</v>
      </c>
      <c r="C245" s="382">
        <v>0</v>
      </c>
      <c r="D245" s="382"/>
      <c r="E245" s="382"/>
      <c r="F245" s="267">
        <v>480.94</v>
      </c>
      <c r="G245" s="267"/>
      <c r="H245" s="267"/>
      <c r="I245" s="251">
        <v>480.94</v>
      </c>
    </row>
    <row r="246" spans="1:9" ht="19.5" customHeight="1" thickBot="1">
      <c r="A246" s="452">
        <v>424</v>
      </c>
      <c r="B246" s="444" t="s">
        <v>97</v>
      </c>
      <c r="C246" s="450">
        <v>0</v>
      </c>
      <c r="D246" s="450"/>
      <c r="E246" s="450"/>
      <c r="F246" s="445">
        <v>1100</v>
      </c>
      <c r="G246" s="445"/>
      <c r="H246" s="445"/>
      <c r="I246" s="447">
        <v>1100</v>
      </c>
    </row>
    <row r="247" spans="1:7" ht="12.75">
      <c r="A247" s="1"/>
      <c r="B247" s="1"/>
      <c r="C247" s="2"/>
      <c r="D247" s="2"/>
      <c r="E247" s="2"/>
      <c r="F247" s="2"/>
      <c r="G247" s="1"/>
    </row>
    <row r="248" spans="1:7" ht="13.5" thickBot="1">
      <c r="A248" s="1"/>
      <c r="B248" s="1"/>
      <c r="C248" s="2"/>
      <c r="D248" s="2"/>
      <c r="E248" s="2"/>
      <c r="F248" s="2"/>
      <c r="G248" s="1"/>
    </row>
    <row r="249" spans="1:9" ht="32.25" thickBot="1">
      <c r="A249" s="159">
        <v>922</v>
      </c>
      <c r="B249" s="469" t="s">
        <v>102</v>
      </c>
      <c r="C249" s="470">
        <v>0</v>
      </c>
      <c r="D249" s="470"/>
      <c r="E249" s="470"/>
      <c r="F249" s="263">
        <f>SUM(F250:F255)</f>
        <v>42092.15</v>
      </c>
      <c r="G249" s="471"/>
      <c r="H249" s="471"/>
      <c r="I249" s="188">
        <f>SUM(I250:I255)</f>
        <v>42092.15</v>
      </c>
    </row>
    <row r="250" spans="1:9" ht="19.5" customHeight="1">
      <c r="A250" s="153">
        <v>321</v>
      </c>
      <c r="B250" s="157" t="s">
        <v>104</v>
      </c>
      <c r="C250" s="381">
        <v>0</v>
      </c>
      <c r="D250" s="381"/>
      <c r="E250" s="381"/>
      <c r="F250" s="262">
        <v>1300</v>
      </c>
      <c r="G250" s="262"/>
      <c r="H250" s="262"/>
      <c r="I250" s="250">
        <v>1300</v>
      </c>
    </row>
    <row r="251" spans="1:9" ht="19.5" customHeight="1">
      <c r="A251" s="156">
        <v>322</v>
      </c>
      <c r="B251" s="154" t="s">
        <v>103</v>
      </c>
      <c r="C251" s="382">
        <v>0</v>
      </c>
      <c r="D251" s="382"/>
      <c r="E251" s="382"/>
      <c r="F251" s="267">
        <v>500</v>
      </c>
      <c r="G251" s="267"/>
      <c r="H251" s="267"/>
      <c r="I251" s="251">
        <v>500</v>
      </c>
    </row>
    <row r="252" spans="1:9" ht="19.5" customHeight="1">
      <c r="A252" s="156">
        <v>323</v>
      </c>
      <c r="B252" s="157" t="s">
        <v>105</v>
      </c>
      <c r="C252" s="382">
        <v>0</v>
      </c>
      <c r="D252" s="382"/>
      <c r="E252" s="382"/>
      <c r="F252" s="267">
        <v>1000</v>
      </c>
      <c r="G252" s="267"/>
      <c r="H252" s="267"/>
      <c r="I252" s="251">
        <v>1000</v>
      </c>
    </row>
    <row r="253" spans="1:9" ht="19.5" customHeight="1">
      <c r="A253" s="156">
        <v>329</v>
      </c>
      <c r="B253" s="157" t="s">
        <v>106</v>
      </c>
      <c r="C253" s="382">
        <v>0</v>
      </c>
      <c r="D253" s="382"/>
      <c r="E253" s="382"/>
      <c r="F253" s="267">
        <v>3714</v>
      </c>
      <c r="G253" s="267"/>
      <c r="H253" s="267"/>
      <c r="I253" s="251">
        <v>3714</v>
      </c>
    </row>
    <row r="254" spans="1:9" ht="19.5" customHeight="1">
      <c r="A254" s="156">
        <v>322</v>
      </c>
      <c r="B254" s="157" t="s">
        <v>108</v>
      </c>
      <c r="C254" s="382">
        <v>0</v>
      </c>
      <c r="D254" s="382"/>
      <c r="E254" s="382"/>
      <c r="F254" s="267">
        <v>4500</v>
      </c>
      <c r="G254" s="267"/>
      <c r="H254" s="267"/>
      <c r="I254" s="251">
        <v>4500</v>
      </c>
    </row>
    <row r="255" spans="1:9" ht="19.5" customHeight="1" thickBot="1">
      <c r="A255" s="452">
        <v>422</v>
      </c>
      <c r="B255" s="444" t="s">
        <v>107</v>
      </c>
      <c r="C255" s="450">
        <v>0</v>
      </c>
      <c r="D255" s="450"/>
      <c r="E255" s="450"/>
      <c r="F255" s="445">
        <v>31078.15</v>
      </c>
      <c r="G255" s="445"/>
      <c r="H255" s="445"/>
      <c r="I255" s="447">
        <v>31078.15</v>
      </c>
    </row>
    <row r="256" spans="1:9" ht="15">
      <c r="A256" s="216"/>
      <c r="B256" s="216"/>
      <c r="C256" s="430"/>
      <c r="D256" s="430"/>
      <c r="E256" s="430"/>
      <c r="F256" s="207"/>
      <c r="G256" s="207"/>
      <c r="H256" s="207"/>
      <c r="I256" s="207"/>
    </row>
    <row r="257" spans="1:9" ht="13.5" thickBot="1">
      <c r="A257" s="1"/>
      <c r="B257" s="1"/>
      <c r="C257" s="2"/>
      <c r="D257" s="2"/>
      <c r="E257" s="2"/>
      <c r="F257" s="2"/>
      <c r="G257" s="1"/>
      <c r="I257" s="2"/>
    </row>
    <row r="258" spans="1:9" ht="16.5" thickBot="1">
      <c r="A258" s="159">
        <v>922</v>
      </c>
      <c r="B258" s="469" t="s">
        <v>110</v>
      </c>
      <c r="C258" s="263">
        <v>0</v>
      </c>
      <c r="D258" s="462"/>
      <c r="E258" s="462"/>
      <c r="F258" s="437">
        <v>2184.83</v>
      </c>
      <c r="G258" s="437"/>
      <c r="H258" s="437"/>
      <c r="I258" s="438">
        <v>2184.83</v>
      </c>
    </row>
    <row r="259" spans="1:9" ht="19.5" customHeight="1" thickBot="1">
      <c r="A259" s="466">
        <v>422</v>
      </c>
      <c r="B259" s="467" t="s">
        <v>111</v>
      </c>
      <c r="C259" s="463">
        <v>0</v>
      </c>
      <c r="D259" s="461"/>
      <c r="E259" s="461"/>
      <c r="F259" s="464">
        <v>2184.83</v>
      </c>
      <c r="G259" s="464"/>
      <c r="H259" s="464"/>
      <c r="I259" s="465">
        <v>2184.83</v>
      </c>
    </row>
    <row r="260" spans="1:7" ht="12.75">
      <c r="A260" s="1"/>
      <c r="B260" s="1"/>
      <c r="C260" s="2"/>
      <c r="D260" s="2"/>
      <c r="E260" s="2"/>
      <c r="F260" s="2"/>
      <c r="G260" s="1"/>
    </row>
    <row r="261" spans="1:7" ht="13.5" thickBot="1">
      <c r="A261" s="1"/>
      <c r="B261" s="1"/>
      <c r="C261" s="2"/>
      <c r="D261" s="2"/>
      <c r="E261" s="2"/>
      <c r="F261" s="2"/>
      <c r="G261" s="1"/>
    </row>
    <row r="262" spans="1:9" ht="32.25" thickBot="1">
      <c r="A262" s="159">
        <v>922</v>
      </c>
      <c r="B262" s="469" t="s">
        <v>118</v>
      </c>
      <c r="C262" s="402">
        <v>0</v>
      </c>
      <c r="D262" s="472"/>
      <c r="E262" s="472"/>
      <c r="F262" s="263">
        <v>7180.83</v>
      </c>
      <c r="G262" s="160"/>
      <c r="H262" s="160"/>
      <c r="I262" s="263">
        <f>SUM(I263:I268)</f>
        <v>7180.83</v>
      </c>
    </row>
    <row r="263" spans="1:9" ht="19.5" customHeight="1">
      <c r="A263" s="161">
        <v>322</v>
      </c>
      <c r="B263" s="154" t="s">
        <v>112</v>
      </c>
      <c r="C263" s="473">
        <v>0</v>
      </c>
      <c r="D263" s="473"/>
      <c r="E263" s="473"/>
      <c r="F263" s="424">
        <v>180.83</v>
      </c>
      <c r="G263" s="424"/>
      <c r="H263" s="424"/>
      <c r="I263" s="424">
        <v>180.83</v>
      </c>
    </row>
    <row r="264" spans="1:9" ht="19.5" customHeight="1">
      <c r="A264" s="163">
        <v>323</v>
      </c>
      <c r="B264" s="157" t="s">
        <v>113</v>
      </c>
      <c r="C264" s="474">
        <v>0</v>
      </c>
      <c r="D264" s="474"/>
      <c r="E264" s="474"/>
      <c r="F264" s="270">
        <v>3280</v>
      </c>
      <c r="G264" s="270"/>
      <c r="H264" s="270"/>
      <c r="I264" s="270">
        <v>3280</v>
      </c>
    </row>
    <row r="265" spans="1:9" ht="19.5" customHeight="1">
      <c r="A265" s="163">
        <v>324</v>
      </c>
      <c r="B265" s="157" t="s">
        <v>114</v>
      </c>
      <c r="C265" s="474">
        <v>0</v>
      </c>
      <c r="D265" s="474"/>
      <c r="E265" s="474"/>
      <c r="F265" s="270">
        <v>220</v>
      </c>
      <c r="G265" s="270"/>
      <c r="H265" s="270"/>
      <c r="I265" s="270">
        <v>220</v>
      </c>
    </row>
    <row r="266" spans="1:9" ht="19.5" customHeight="1">
      <c r="A266" s="163">
        <v>329</v>
      </c>
      <c r="B266" s="157" t="s">
        <v>115</v>
      </c>
      <c r="C266" s="474">
        <v>0</v>
      </c>
      <c r="D266" s="474"/>
      <c r="E266" s="474"/>
      <c r="F266" s="270">
        <v>500</v>
      </c>
      <c r="G266" s="270"/>
      <c r="H266" s="270"/>
      <c r="I266" s="270">
        <v>500</v>
      </c>
    </row>
    <row r="267" spans="1:9" ht="19.5" customHeight="1">
      <c r="A267" s="163">
        <v>323</v>
      </c>
      <c r="B267" s="157" t="s">
        <v>116</v>
      </c>
      <c r="C267" s="474">
        <v>0</v>
      </c>
      <c r="D267" s="475"/>
      <c r="E267" s="475"/>
      <c r="F267" s="270">
        <v>2500</v>
      </c>
      <c r="G267" s="270"/>
      <c r="H267" s="270"/>
      <c r="I267" s="270">
        <v>2500</v>
      </c>
    </row>
    <row r="268" spans="1:9" ht="19.5" customHeight="1" thickBot="1">
      <c r="A268" s="443">
        <v>329</v>
      </c>
      <c r="B268" s="444" t="s">
        <v>117</v>
      </c>
      <c r="C268" s="478">
        <v>0</v>
      </c>
      <c r="D268" s="476"/>
      <c r="E268" s="476"/>
      <c r="F268" s="477">
        <v>500</v>
      </c>
      <c r="G268" s="477"/>
      <c r="H268" s="477"/>
      <c r="I268" s="477">
        <v>500</v>
      </c>
    </row>
    <row r="269" spans="1:7" ht="12.75">
      <c r="A269" s="1"/>
      <c r="B269" s="1"/>
      <c r="C269" s="2"/>
      <c r="D269" s="2"/>
      <c r="E269" s="2"/>
      <c r="F269" s="2"/>
      <c r="G269" s="1"/>
    </row>
    <row r="270" spans="1:7" ht="12.75">
      <c r="A270" s="1"/>
      <c r="B270" s="1"/>
      <c r="C270" s="2"/>
      <c r="D270" s="2"/>
      <c r="E270" s="2"/>
      <c r="F270" s="2"/>
      <c r="G270" s="1"/>
    </row>
    <row r="271" spans="1:7" ht="12.75">
      <c r="A271" s="1"/>
      <c r="B271" s="1"/>
      <c r="C271" s="2"/>
      <c r="D271" s="2"/>
      <c r="E271" s="2"/>
      <c r="F271" s="2"/>
      <c r="G271" s="1"/>
    </row>
    <row r="272" spans="1:7" ht="12.75">
      <c r="A272" s="1"/>
      <c r="B272" s="1"/>
      <c r="C272" s="2"/>
      <c r="D272" s="2"/>
      <c r="E272" s="2"/>
      <c r="F272" s="2"/>
      <c r="G272" s="1"/>
    </row>
    <row r="273" spans="1:7" ht="12.75">
      <c r="A273" s="1"/>
      <c r="B273" s="1"/>
      <c r="C273" s="2"/>
      <c r="D273" s="2"/>
      <c r="E273" s="2"/>
      <c r="F273" s="2"/>
      <c r="G273" s="1"/>
    </row>
    <row r="274" spans="1:7" ht="12.75">
      <c r="A274" s="1"/>
      <c r="B274" s="1"/>
      <c r="C274" s="2"/>
      <c r="D274" s="2"/>
      <c r="E274" s="2"/>
      <c r="F274" s="2"/>
      <c r="G274" s="1"/>
    </row>
    <row r="275" spans="3:7" ht="15">
      <c r="C275" s="128" t="s">
        <v>122</v>
      </c>
      <c r="D275" s="2"/>
      <c r="E275" s="2"/>
      <c r="F275" s="2"/>
      <c r="G275" s="1"/>
    </row>
    <row r="276" spans="2:7" ht="12.75">
      <c r="B276" s="8"/>
      <c r="C276" s="2"/>
      <c r="D276" s="2"/>
      <c r="E276" s="2"/>
      <c r="F276" s="2"/>
      <c r="G276" s="1"/>
    </row>
    <row r="277" spans="1:7" ht="12.75">
      <c r="A277" s="439" t="s">
        <v>124</v>
      </c>
      <c r="B277" s="206"/>
      <c r="C277" s="494"/>
      <c r="D277" s="2"/>
      <c r="E277" s="2"/>
      <c r="F277" s="2"/>
      <c r="G277" s="1"/>
    </row>
    <row r="278" spans="1:7" ht="15">
      <c r="A278" s="439" t="s">
        <v>86</v>
      </c>
      <c r="C278" s="495" t="s">
        <v>123</v>
      </c>
      <c r="D278" s="2"/>
      <c r="E278" s="2"/>
      <c r="F278" s="2"/>
      <c r="G278" s="1"/>
    </row>
    <row r="279" spans="1:7" ht="12.75">
      <c r="A279" s="439" t="s">
        <v>125</v>
      </c>
      <c r="C279" s="2"/>
      <c r="D279" s="2"/>
      <c r="E279" s="2"/>
      <c r="F279" s="2"/>
      <c r="G279" s="1"/>
    </row>
    <row r="280" spans="1:7" ht="12.75">
      <c r="A280" s="1"/>
      <c r="B280" s="1"/>
      <c r="C280" s="2"/>
      <c r="D280" s="2"/>
      <c r="E280" s="2"/>
      <c r="F280" s="2"/>
      <c r="G280" s="1"/>
    </row>
    <row r="281" spans="1:7" ht="12.75">
      <c r="A281" s="1"/>
      <c r="B281" s="1"/>
      <c r="C281" s="2"/>
      <c r="D281" s="2"/>
      <c r="E281" s="2"/>
      <c r="F281" s="2"/>
      <c r="G281" s="1"/>
    </row>
    <row r="282" spans="1:7" ht="12.75">
      <c r="A282" s="1"/>
      <c r="B282" s="1"/>
      <c r="C282" s="2"/>
      <c r="D282" s="2"/>
      <c r="E282" s="2"/>
      <c r="F282" s="2"/>
      <c r="G282" s="1"/>
    </row>
    <row r="283" spans="1:7" ht="12.75">
      <c r="A283" s="1"/>
      <c r="B283" s="1"/>
      <c r="C283" s="2"/>
      <c r="D283" s="2"/>
      <c r="E283" s="2"/>
      <c r="F283" s="2"/>
      <c r="G283" s="1"/>
    </row>
    <row r="284" spans="1:7" ht="12.75">
      <c r="A284" s="1"/>
      <c r="B284" s="1"/>
      <c r="C284" s="2"/>
      <c r="D284" s="2"/>
      <c r="E284" s="2"/>
      <c r="F284" s="2"/>
      <c r="G284" s="1"/>
    </row>
    <row r="285" spans="1:7" ht="12.75">
      <c r="A285" s="1"/>
      <c r="B285" s="1"/>
      <c r="C285" s="2"/>
      <c r="D285" s="2"/>
      <c r="E285" s="2"/>
      <c r="F285" s="2"/>
      <c r="G285" s="1"/>
    </row>
    <row r="286" spans="1:7" ht="12.75">
      <c r="A286" s="1"/>
      <c r="B286" s="1"/>
      <c r="C286" s="2"/>
      <c r="D286" s="2"/>
      <c r="E286" s="2"/>
      <c r="F286" s="2"/>
      <c r="G286" s="1"/>
    </row>
    <row r="287" spans="1:7" ht="12.75">
      <c r="A287" s="1"/>
      <c r="B287" s="1"/>
      <c r="C287" s="2"/>
      <c r="D287" s="2"/>
      <c r="E287" s="2"/>
      <c r="F287" s="2"/>
      <c r="G287" s="1"/>
    </row>
    <row r="288" spans="1:7" ht="12.75">
      <c r="A288" s="1"/>
      <c r="B288" s="1"/>
      <c r="C288" s="2"/>
      <c r="D288" s="2"/>
      <c r="E288" s="2"/>
      <c r="F288" s="2"/>
      <c r="G288" s="1"/>
    </row>
    <row r="289" spans="1:7" ht="12.75">
      <c r="A289" s="1"/>
      <c r="B289" s="1"/>
      <c r="C289" s="2"/>
      <c r="D289" s="2"/>
      <c r="E289" s="2"/>
      <c r="F289" s="2"/>
      <c r="G289" s="1"/>
    </row>
    <row r="290" spans="1:7" ht="12.75">
      <c r="A290" s="1"/>
      <c r="B290" s="1"/>
      <c r="C290" s="2"/>
      <c r="D290" s="2"/>
      <c r="E290" s="2"/>
      <c r="F290" s="2"/>
      <c r="G290" s="1"/>
    </row>
    <row r="291" spans="1:7" ht="12.75">
      <c r="A291" s="1"/>
      <c r="B291" s="1"/>
      <c r="C291" s="2"/>
      <c r="D291" s="2"/>
      <c r="E291" s="2"/>
      <c r="F291" s="2"/>
      <c r="G291" s="1"/>
    </row>
    <row r="292" spans="1:7" ht="12.75">
      <c r="A292" s="1"/>
      <c r="B292" s="1"/>
      <c r="C292" s="2"/>
      <c r="D292" s="2"/>
      <c r="E292" s="2"/>
      <c r="F292" s="2"/>
      <c r="G292" s="1"/>
    </row>
    <row r="293" spans="1:7" ht="12.75">
      <c r="A293" s="1"/>
      <c r="B293" s="1"/>
      <c r="C293" s="2"/>
      <c r="D293" s="2"/>
      <c r="E293" s="2"/>
      <c r="F293" s="2"/>
      <c r="G293" s="1"/>
    </row>
    <row r="294" spans="1:7" ht="12.75">
      <c r="A294" s="1"/>
      <c r="B294" s="1"/>
      <c r="C294" s="2"/>
      <c r="D294" s="2"/>
      <c r="E294" s="2"/>
      <c r="F294" s="2"/>
      <c r="G294" s="1"/>
    </row>
    <row r="295" spans="1:7" ht="12.75">
      <c r="A295" s="1"/>
      <c r="B295" s="1"/>
      <c r="C295" s="2"/>
      <c r="D295" s="2"/>
      <c r="E295" s="2"/>
      <c r="F295" s="2"/>
      <c r="G295" s="1"/>
    </row>
    <row r="296" spans="1:7" ht="12.75">
      <c r="A296" s="1"/>
      <c r="B296" s="1"/>
      <c r="C296" s="2"/>
      <c r="D296" s="2"/>
      <c r="E296" s="2"/>
      <c r="F296" s="2"/>
      <c r="G296" s="1"/>
    </row>
    <row r="297" spans="1:7" ht="12.75">
      <c r="A297" s="1"/>
      <c r="B297" s="1"/>
      <c r="C297" s="2"/>
      <c r="D297" s="2"/>
      <c r="E297" s="2"/>
      <c r="F297" s="2"/>
      <c r="G297" s="1"/>
    </row>
    <row r="298" spans="1:7" ht="12.75">
      <c r="A298" s="1"/>
      <c r="B298" s="1"/>
      <c r="C298" s="2"/>
      <c r="D298" s="2"/>
      <c r="E298" s="2"/>
      <c r="F298" s="2"/>
      <c r="G298" s="1"/>
    </row>
    <row r="299" spans="1:7" ht="12.75">
      <c r="A299" s="1"/>
      <c r="B299" s="1"/>
      <c r="C299" s="2"/>
      <c r="D299" s="2"/>
      <c r="E299" s="2"/>
      <c r="F299" s="2"/>
      <c r="G299" s="1"/>
    </row>
    <row r="300" spans="1:7" ht="12.75">
      <c r="A300" s="1"/>
      <c r="B300" s="1"/>
      <c r="C300" s="2"/>
      <c r="D300" s="2"/>
      <c r="E300" s="2"/>
      <c r="F300" s="2"/>
      <c r="G300" s="1"/>
    </row>
    <row r="301" spans="1:7" ht="12.75">
      <c r="A301" s="1"/>
      <c r="B301" s="1"/>
      <c r="C301" s="2"/>
      <c r="D301" s="2"/>
      <c r="E301" s="2"/>
      <c r="F301" s="2"/>
      <c r="G301" s="1"/>
    </row>
    <row r="302" spans="1:7" ht="12.75">
      <c r="A302" s="1"/>
      <c r="B302" s="1"/>
      <c r="C302" s="2"/>
      <c r="D302" s="2"/>
      <c r="E302" s="2"/>
      <c r="F302" s="2"/>
      <c r="G302" s="1"/>
    </row>
    <row r="303" spans="1:7" ht="12.75">
      <c r="A303" s="1"/>
      <c r="B303" s="1"/>
      <c r="C303" s="2"/>
      <c r="D303" s="2"/>
      <c r="E303" s="2"/>
      <c r="F303" s="2"/>
      <c r="G303" s="1"/>
    </row>
    <row r="304" spans="1:7" ht="12.75">
      <c r="A304" s="1"/>
      <c r="B304" s="1"/>
      <c r="C304" s="2"/>
      <c r="D304" s="2"/>
      <c r="E304" s="2"/>
      <c r="F304" s="2"/>
      <c r="G304" s="1"/>
    </row>
    <row r="305" spans="1:7" ht="12.75">
      <c r="A305" s="1"/>
      <c r="B305" s="1"/>
      <c r="C305" s="2"/>
      <c r="D305" s="2"/>
      <c r="E305" s="2"/>
      <c r="F305" s="2"/>
      <c r="G305" s="1"/>
    </row>
    <row r="306" spans="1:7" ht="12.75">
      <c r="A306" s="1"/>
      <c r="B306" s="1"/>
      <c r="C306" s="2"/>
      <c r="D306" s="2"/>
      <c r="E306" s="2"/>
      <c r="F306" s="2"/>
      <c r="G306" s="1"/>
    </row>
    <row r="307" spans="1:7" ht="12.75">
      <c r="A307" s="1"/>
      <c r="B307" s="1"/>
      <c r="C307" s="2"/>
      <c r="D307" s="2"/>
      <c r="E307" s="2"/>
      <c r="F307" s="2"/>
      <c r="G307" s="1"/>
    </row>
    <row r="308" spans="1:7" ht="12.75">
      <c r="A308" s="1"/>
      <c r="B308" s="1"/>
      <c r="C308" s="2"/>
      <c r="D308" s="2"/>
      <c r="E308" s="2"/>
      <c r="F308" s="2"/>
      <c r="G308" s="1"/>
    </row>
    <row r="309" spans="1:7" ht="12.75">
      <c r="A309" s="1"/>
      <c r="B309" s="1"/>
      <c r="C309" s="2"/>
      <c r="D309" s="2"/>
      <c r="E309" s="2"/>
      <c r="F309" s="2"/>
      <c r="G309" s="1"/>
    </row>
    <row r="310" spans="1:7" ht="12.75">
      <c r="A310" s="1"/>
      <c r="B310" s="1"/>
      <c r="C310" s="2"/>
      <c r="D310" s="2"/>
      <c r="E310" s="2"/>
      <c r="F310" s="2"/>
      <c r="G310" s="1"/>
    </row>
    <row r="311" spans="1:7" ht="12.75">
      <c r="A311" s="1"/>
      <c r="B311" s="1"/>
      <c r="C311" s="2"/>
      <c r="D311" s="2"/>
      <c r="E311" s="2"/>
      <c r="F311" s="2"/>
      <c r="G311" s="1"/>
    </row>
    <row r="312" spans="1:7" ht="12.75">
      <c r="A312" s="1"/>
      <c r="B312" s="1"/>
      <c r="C312" s="2"/>
      <c r="D312" s="2"/>
      <c r="E312" s="2"/>
      <c r="F312" s="2"/>
      <c r="G312" s="1"/>
    </row>
    <row r="313" spans="1:7" ht="12.75">
      <c r="A313" s="1"/>
      <c r="B313" s="1"/>
      <c r="C313" s="2"/>
      <c r="D313" s="2"/>
      <c r="E313" s="2"/>
      <c r="F313" s="2"/>
      <c r="G313" s="1"/>
    </row>
    <row r="314" spans="1:7" ht="12.75">
      <c r="A314" s="1"/>
      <c r="B314" s="1"/>
      <c r="C314" s="2"/>
      <c r="D314" s="2"/>
      <c r="E314" s="2"/>
      <c r="F314" s="2"/>
      <c r="G314" s="1"/>
    </row>
    <row r="315" spans="1:7" ht="12.75">
      <c r="A315" s="1"/>
      <c r="B315" s="1"/>
      <c r="C315" s="2"/>
      <c r="D315" s="2"/>
      <c r="E315" s="2"/>
      <c r="F315" s="2"/>
      <c r="G315" s="1"/>
    </row>
    <row r="316" spans="1:7" ht="12.75">
      <c r="A316" s="1"/>
      <c r="B316" s="1"/>
      <c r="C316" s="2"/>
      <c r="D316" s="2"/>
      <c r="E316" s="2"/>
      <c r="F316" s="2"/>
      <c r="G316" s="1"/>
    </row>
    <row r="317" spans="1:7" ht="12.75">
      <c r="A317" s="1"/>
      <c r="B317" s="1"/>
      <c r="C317" s="2"/>
      <c r="D317" s="2"/>
      <c r="E317" s="2"/>
      <c r="F317" s="2"/>
      <c r="G317" s="1"/>
    </row>
    <row r="318" spans="1:7" ht="12.75">
      <c r="A318" s="1"/>
      <c r="B318" s="1"/>
      <c r="C318" s="2"/>
      <c r="D318" s="2"/>
      <c r="E318" s="2"/>
      <c r="F318" s="2"/>
      <c r="G318" s="1"/>
    </row>
    <row r="319" spans="1:7" ht="12.75">
      <c r="A319" s="1"/>
      <c r="B319" s="1"/>
      <c r="C319" s="2"/>
      <c r="D319" s="2"/>
      <c r="E319" s="2"/>
      <c r="F319" s="2"/>
      <c r="G319" s="1"/>
    </row>
    <row r="320" spans="1:7" ht="12.75">
      <c r="A320" s="1"/>
      <c r="B320" s="1"/>
      <c r="C320" s="2"/>
      <c r="D320" s="2"/>
      <c r="E320" s="2"/>
      <c r="F320" s="2"/>
      <c r="G320" s="1"/>
    </row>
    <row r="321" spans="1:7" ht="12.75">
      <c r="A321" s="1"/>
      <c r="B321" s="1"/>
      <c r="C321" s="2"/>
      <c r="D321" s="2"/>
      <c r="E321" s="2"/>
      <c r="F321" s="2"/>
      <c r="G321" s="1"/>
    </row>
    <row r="322" spans="1:7" ht="12.75">
      <c r="A322" s="1"/>
      <c r="B322" s="1"/>
      <c r="C322" s="2"/>
      <c r="D322" s="2"/>
      <c r="E322" s="2"/>
      <c r="F322" s="2"/>
      <c r="G322" s="1"/>
    </row>
    <row r="323" spans="1:7" ht="12.75">
      <c r="A323" s="1"/>
      <c r="B323" s="1"/>
      <c r="C323" s="2"/>
      <c r="D323" s="2"/>
      <c r="E323" s="2"/>
      <c r="F323" s="2"/>
      <c r="G323" s="1"/>
    </row>
    <row r="324" spans="1:7" ht="12.75">
      <c r="A324" s="1"/>
      <c r="B324" s="1"/>
      <c r="C324" s="2"/>
      <c r="D324" s="2"/>
      <c r="E324" s="2"/>
      <c r="F324" s="2"/>
      <c r="G324" s="1"/>
    </row>
    <row r="325" spans="1:7" ht="12.75">
      <c r="A325" s="1"/>
      <c r="B325" s="1"/>
      <c r="C325" s="2"/>
      <c r="D325" s="2"/>
      <c r="E325" s="2"/>
      <c r="F325" s="2"/>
      <c r="G325" s="1"/>
    </row>
    <row r="326" spans="1:7" ht="12.75">
      <c r="A326" s="1"/>
      <c r="B326" s="1"/>
      <c r="C326" s="2"/>
      <c r="D326" s="2"/>
      <c r="E326" s="2"/>
      <c r="F326" s="2"/>
      <c r="G326" s="1"/>
    </row>
    <row r="327" spans="1:7" ht="12.75">
      <c r="A327" s="1"/>
      <c r="B327" s="1"/>
      <c r="C327" s="2"/>
      <c r="D327" s="2"/>
      <c r="E327" s="2"/>
      <c r="F327" s="2"/>
      <c r="G327" s="1"/>
    </row>
    <row r="328" spans="1:7" ht="12.75">
      <c r="A328" s="1"/>
      <c r="B328" s="1"/>
      <c r="C328" s="2"/>
      <c r="D328" s="2"/>
      <c r="E328" s="2"/>
      <c r="F328" s="2"/>
      <c r="G328" s="1"/>
    </row>
    <row r="329" spans="1:7" ht="12.75">
      <c r="A329" s="1"/>
      <c r="B329" s="1"/>
      <c r="C329" s="2"/>
      <c r="D329" s="2"/>
      <c r="E329" s="2"/>
      <c r="F329" s="2"/>
      <c r="G329" s="1"/>
    </row>
    <row r="330" spans="1:7" ht="12.75">
      <c r="A330" s="1"/>
      <c r="B330" s="1"/>
      <c r="C330" s="2"/>
      <c r="D330" s="2"/>
      <c r="E330" s="2"/>
      <c r="F330" s="2"/>
      <c r="G330" s="1"/>
    </row>
    <row r="331" spans="1:7" ht="12.75">
      <c r="A331" s="1"/>
      <c r="B331" s="1"/>
      <c r="C331" s="2"/>
      <c r="D331" s="2"/>
      <c r="E331" s="2"/>
      <c r="F331" s="2"/>
      <c r="G331" s="1"/>
    </row>
    <row r="332" spans="1:7" ht="12.75">
      <c r="A332" s="1"/>
      <c r="B332" s="1"/>
      <c r="C332" s="2"/>
      <c r="D332" s="2"/>
      <c r="E332" s="2"/>
      <c r="F332" s="2"/>
      <c r="G332" s="1"/>
    </row>
    <row r="333" spans="1:7" ht="12.75">
      <c r="A333" s="1"/>
      <c r="B333" s="1"/>
      <c r="C333" s="2"/>
      <c r="D333" s="2"/>
      <c r="E333" s="2"/>
      <c r="F333" s="2"/>
      <c r="G333" s="1"/>
    </row>
    <row r="334" spans="1:7" ht="12.75">
      <c r="A334" s="1"/>
      <c r="B334" s="1"/>
      <c r="C334" s="2"/>
      <c r="D334" s="2"/>
      <c r="E334" s="2"/>
      <c r="F334" s="2"/>
      <c r="G334" s="1"/>
    </row>
    <row r="335" spans="1:7" ht="12.75">
      <c r="A335" s="1"/>
      <c r="B335" s="1"/>
      <c r="C335" s="2"/>
      <c r="D335" s="2"/>
      <c r="E335" s="2"/>
      <c r="F335" s="2"/>
      <c r="G335" s="1"/>
    </row>
    <row r="336" spans="1:7" ht="12.75">
      <c r="A336" s="1"/>
      <c r="B336" s="1"/>
      <c r="C336" s="2"/>
      <c r="D336" s="2"/>
      <c r="E336" s="2"/>
      <c r="F336" s="2"/>
      <c r="G336" s="1"/>
    </row>
    <row r="337" spans="1:7" ht="12.75">
      <c r="A337" s="1"/>
      <c r="B337" s="1"/>
      <c r="C337" s="2"/>
      <c r="D337" s="2"/>
      <c r="E337" s="2"/>
      <c r="F337" s="2"/>
      <c r="G337" s="1"/>
    </row>
    <row r="338" spans="1:7" ht="12.75">
      <c r="A338" s="1"/>
      <c r="B338" s="1"/>
      <c r="C338" s="2"/>
      <c r="D338" s="2"/>
      <c r="E338" s="2"/>
      <c r="F338" s="2"/>
      <c r="G338" s="1"/>
    </row>
    <row r="339" spans="1:7" ht="12.75">
      <c r="A339" s="1"/>
      <c r="B339" s="1"/>
      <c r="C339" s="2"/>
      <c r="D339" s="2"/>
      <c r="E339" s="2"/>
      <c r="F339" s="2"/>
      <c r="G339" s="1"/>
    </row>
    <row r="340" spans="1:7" ht="12.75">
      <c r="A340" s="1"/>
      <c r="B340" s="1"/>
      <c r="C340" s="2"/>
      <c r="D340" s="2"/>
      <c r="E340" s="2"/>
      <c r="F340" s="2"/>
      <c r="G340" s="1"/>
    </row>
    <row r="341" spans="1:7" ht="12.75">
      <c r="A341" s="1"/>
      <c r="B341" s="1"/>
      <c r="C341" s="2"/>
      <c r="D341" s="2"/>
      <c r="E341" s="2"/>
      <c r="F341" s="2"/>
      <c r="G341" s="1"/>
    </row>
    <row r="342" spans="1:7" ht="12.75">
      <c r="A342" s="1"/>
      <c r="B342" s="1"/>
      <c r="C342" s="2"/>
      <c r="D342" s="2"/>
      <c r="E342" s="2"/>
      <c r="F342" s="2"/>
      <c r="G342" s="1"/>
    </row>
    <row r="343" spans="1:7" ht="12.75">
      <c r="A343" s="1"/>
      <c r="B343" s="1"/>
      <c r="C343" s="2"/>
      <c r="D343" s="2"/>
      <c r="E343" s="2"/>
      <c r="F343" s="2"/>
      <c r="G343" s="1"/>
    </row>
    <row r="344" spans="1:7" ht="12.75">
      <c r="A344" s="1"/>
      <c r="B344" s="1"/>
      <c r="C344" s="2"/>
      <c r="D344" s="2"/>
      <c r="E344" s="2"/>
      <c r="F344" s="2"/>
      <c r="G344" s="1"/>
    </row>
    <row r="345" spans="1:7" ht="12.75">
      <c r="A345" s="1"/>
      <c r="B345" s="1"/>
      <c r="C345" s="2"/>
      <c r="D345" s="2"/>
      <c r="E345" s="2"/>
      <c r="F345" s="2"/>
      <c r="G345" s="1"/>
    </row>
    <row r="346" spans="1:7" ht="12.75">
      <c r="A346" s="1"/>
      <c r="B346" s="1"/>
      <c r="C346" s="2"/>
      <c r="D346" s="2"/>
      <c r="E346" s="2"/>
      <c r="F346" s="2"/>
      <c r="G346" s="1"/>
    </row>
    <row r="347" spans="1:7" ht="12.75">
      <c r="A347" s="1"/>
      <c r="B347" s="1"/>
      <c r="C347" s="2"/>
      <c r="D347" s="2"/>
      <c r="E347" s="2"/>
      <c r="F347" s="2"/>
      <c r="G347" s="1"/>
    </row>
    <row r="348" spans="1:7" ht="12.75">
      <c r="A348" s="1"/>
      <c r="B348" s="1"/>
      <c r="C348" s="2"/>
      <c r="D348" s="2"/>
      <c r="E348" s="2"/>
      <c r="F348" s="2"/>
      <c r="G348" s="1"/>
    </row>
    <row r="349" spans="1:7" ht="12.75">
      <c r="A349" s="1"/>
      <c r="B349" s="1"/>
      <c r="C349" s="2"/>
      <c r="D349" s="2"/>
      <c r="E349" s="2"/>
      <c r="F349" s="2"/>
      <c r="G349" s="1"/>
    </row>
    <row r="350" spans="1:7" ht="12.75">
      <c r="A350" s="1"/>
      <c r="B350" s="1"/>
      <c r="C350" s="2"/>
      <c r="D350" s="2"/>
      <c r="E350" s="2"/>
      <c r="F350" s="2"/>
      <c r="G350" s="1"/>
    </row>
    <row r="351" spans="1:7" ht="12.75">
      <c r="A351" s="1"/>
      <c r="B351" s="1"/>
      <c r="C351" s="2"/>
      <c r="D351" s="2"/>
      <c r="E351" s="2"/>
      <c r="F351" s="2"/>
      <c r="G351" s="1"/>
    </row>
    <row r="352" spans="1:7" ht="12.75">
      <c r="A352" s="1"/>
      <c r="B352" s="1"/>
      <c r="C352" s="2"/>
      <c r="D352" s="2"/>
      <c r="E352" s="2"/>
      <c r="F352" s="2"/>
      <c r="G352" s="1"/>
    </row>
    <row r="353" spans="1:7" ht="12.75">
      <c r="A353" s="1"/>
      <c r="B353" s="1"/>
      <c r="C353" s="2"/>
      <c r="D353" s="2"/>
      <c r="E353" s="2"/>
      <c r="F353" s="2"/>
      <c r="G353" s="1"/>
    </row>
    <row r="354" spans="1:7" ht="12.75">
      <c r="A354" s="1"/>
      <c r="B354" s="1"/>
      <c r="C354" s="2"/>
      <c r="D354" s="2"/>
      <c r="E354" s="2"/>
      <c r="F354" s="2"/>
      <c r="G354" s="1"/>
    </row>
    <row r="355" spans="1:7" ht="12.75">
      <c r="A355" s="1"/>
      <c r="B355" s="1"/>
      <c r="C355" s="2"/>
      <c r="D355" s="2"/>
      <c r="E355" s="2"/>
      <c r="F355" s="2"/>
      <c r="G355" s="1"/>
    </row>
    <row r="356" spans="1:7" ht="12.75">
      <c r="A356" s="1"/>
      <c r="B356" s="1"/>
      <c r="C356" s="2"/>
      <c r="D356" s="2"/>
      <c r="E356" s="2"/>
      <c r="F356" s="2"/>
      <c r="G356" s="1"/>
    </row>
    <row r="357" spans="1:7" ht="12.75">
      <c r="A357" s="1"/>
      <c r="B357" s="1"/>
      <c r="C357" s="2"/>
      <c r="D357" s="2"/>
      <c r="E357" s="2"/>
      <c r="F357" s="2"/>
      <c r="G357" s="1"/>
    </row>
    <row r="358" spans="1:7" ht="12.75">
      <c r="A358" s="1"/>
      <c r="B358" s="1"/>
      <c r="C358" s="2"/>
      <c r="D358" s="2"/>
      <c r="E358" s="2"/>
      <c r="F358" s="2"/>
      <c r="G358" s="1"/>
    </row>
    <row r="359" spans="1:7" ht="12.75">
      <c r="A359" s="1"/>
      <c r="B359" s="1"/>
      <c r="C359" s="2"/>
      <c r="D359" s="2"/>
      <c r="E359" s="2"/>
      <c r="F359" s="2"/>
      <c r="G359" s="1"/>
    </row>
    <row r="360" spans="1:7" ht="12.75">
      <c r="A360" s="1"/>
      <c r="B360" s="1"/>
      <c r="C360" s="2"/>
      <c r="D360" s="2"/>
      <c r="E360" s="2"/>
      <c r="F360" s="2"/>
      <c r="G360" s="1"/>
    </row>
    <row r="361" spans="1:7" ht="12.75">
      <c r="A361" s="1"/>
      <c r="B361" s="1"/>
      <c r="C361" s="2"/>
      <c r="D361" s="2"/>
      <c r="E361" s="2"/>
      <c r="F361" s="2"/>
      <c r="G361" s="1"/>
    </row>
    <row r="362" spans="1:7" ht="12.75">
      <c r="A362" s="1"/>
      <c r="B362" s="1"/>
      <c r="C362" s="2"/>
      <c r="D362" s="2"/>
      <c r="E362" s="2"/>
      <c r="F362" s="2"/>
      <c r="G362" s="1"/>
    </row>
    <row r="363" spans="1:7" ht="12.75">
      <c r="A363" s="1"/>
      <c r="B363" s="1"/>
      <c r="C363" s="2"/>
      <c r="D363" s="2"/>
      <c r="E363" s="2"/>
      <c r="F363" s="2"/>
      <c r="G363" s="1"/>
    </row>
    <row r="364" spans="1:7" ht="12.75">
      <c r="A364" s="1"/>
      <c r="B364" s="1"/>
      <c r="C364" s="2"/>
      <c r="D364" s="2"/>
      <c r="E364" s="2"/>
      <c r="F364" s="2"/>
      <c r="G364" s="1"/>
    </row>
    <row r="365" spans="1:7" ht="12.75">
      <c r="A365" s="1"/>
      <c r="B365" s="1"/>
      <c r="C365" s="2"/>
      <c r="D365" s="2"/>
      <c r="E365" s="2"/>
      <c r="F365" s="2"/>
      <c r="G365" s="1"/>
    </row>
    <row r="366" spans="1:7" ht="12.75">
      <c r="A366" s="1"/>
      <c r="B366" s="1"/>
      <c r="C366" s="2"/>
      <c r="D366" s="2"/>
      <c r="E366" s="2"/>
      <c r="F366" s="2"/>
      <c r="G366" s="1"/>
    </row>
    <row r="367" spans="1:7" ht="12.75">
      <c r="A367" s="1"/>
      <c r="B367" s="1"/>
      <c r="C367" s="2"/>
      <c r="D367" s="2"/>
      <c r="E367" s="2"/>
      <c r="F367" s="2"/>
      <c r="G367" s="1"/>
    </row>
    <row r="368" spans="1:7" ht="12.75">
      <c r="A368" s="1"/>
      <c r="B368" s="1"/>
      <c r="C368" s="2"/>
      <c r="D368" s="2"/>
      <c r="E368" s="2"/>
      <c r="F368" s="2"/>
      <c r="G368" s="1"/>
    </row>
    <row r="369" spans="1:7" ht="12.75">
      <c r="A369" s="1"/>
      <c r="B369" s="1"/>
      <c r="C369" s="2"/>
      <c r="D369" s="2"/>
      <c r="E369" s="2"/>
      <c r="F369" s="2"/>
      <c r="G369" s="1"/>
    </row>
    <row r="370" spans="1:7" ht="12.75">
      <c r="A370" s="1"/>
      <c r="B370" s="1"/>
      <c r="C370" s="2"/>
      <c r="D370" s="2"/>
      <c r="E370" s="2"/>
      <c r="F370" s="2"/>
      <c r="G370" s="1"/>
    </row>
    <row r="371" spans="1:7" ht="12.75">
      <c r="A371" s="1"/>
      <c r="B371" s="1"/>
      <c r="C371" s="2"/>
      <c r="D371" s="2"/>
      <c r="E371" s="2"/>
      <c r="F371" s="2"/>
      <c r="G371" s="1"/>
    </row>
    <row r="372" spans="1:7" ht="12.75">
      <c r="A372" s="1"/>
      <c r="B372" s="1"/>
      <c r="C372" s="2"/>
      <c r="D372" s="2"/>
      <c r="E372" s="2"/>
      <c r="F372" s="2"/>
      <c r="G372" s="1"/>
    </row>
    <row r="373" spans="1:7" ht="12.75">
      <c r="A373" s="1"/>
      <c r="B373" s="1"/>
      <c r="C373" s="2"/>
      <c r="D373" s="2"/>
      <c r="E373" s="2"/>
      <c r="F373" s="2"/>
      <c r="G373" s="1"/>
    </row>
    <row r="374" spans="1:7" ht="12.75">
      <c r="A374" s="1"/>
      <c r="B374" s="1"/>
      <c r="C374" s="2"/>
      <c r="D374" s="2"/>
      <c r="E374" s="2"/>
      <c r="F374" s="2"/>
      <c r="G374" s="1"/>
    </row>
    <row r="375" spans="1:7" ht="12.75">
      <c r="A375" s="1"/>
      <c r="B375" s="1"/>
      <c r="C375" s="2"/>
      <c r="D375" s="2"/>
      <c r="E375" s="2"/>
      <c r="F375" s="2"/>
      <c r="G375" s="1"/>
    </row>
    <row r="376" spans="1:7" ht="12.75">
      <c r="A376" s="1"/>
      <c r="B376" s="1"/>
      <c r="C376" s="2"/>
      <c r="D376" s="2"/>
      <c r="E376" s="2"/>
      <c r="F376" s="2"/>
      <c r="G376" s="1"/>
    </row>
    <row r="377" spans="1:7" ht="12.75">
      <c r="A377" s="1"/>
      <c r="B377" s="1"/>
      <c r="C377" s="2"/>
      <c r="D377" s="2"/>
      <c r="E377" s="2"/>
      <c r="F377" s="2"/>
      <c r="G377" s="1"/>
    </row>
    <row r="378" spans="1:7" ht="12.75">
      <c r="A378" s="1"/>
      <c r="B378" s="1"/>
      <c r="C378" s="2"/>
      <c r="D378" s="2"/>
      <c r="E378" s="2"/>
      <c r="F378" s="2"/>
      <c r="G378" s="1"/>
    </row>
    <row r="379" spans="1:7" ht="12.75">
      <c r="A379" s="1"/>
      <c r="B379" s="1"/>
      <c r="C379" s="2"/>
      <c r="D379" s="2"/>
      <c r="E379" s="2"/>
      <c r="F379" s="2"/>
      <c r="G379" s="1"/>
    </row>
    <row r="380" spans="1:7" ht="12.75">
      <c r="A380" s="1"/>
      <c r="B380" s="1"/>
      <c r="C380" s="2"/>
      <c r="D380" s="2"/>
      <c r="E380" s="2"/>
      <c r="F380" s="2"/>
      <c r="G380" s="1"/>
    </row>
    <row r="381" spans="1:7" ht="12.75">
      <c r="A381" s="1"/>
      <c r="B381" s="1"/>
      <c r="C381" s="1"/>
      <c r="D381" s="2"/>
      <c r="E381" s="2"/>
      <c r="F381" s="2"/>
      <c r="G381" s="1"/>
    </row>
    <row r="382" spans="1:7" ht="12.75">
      <c r="A382" s="1"/>
      <c r="B382" s="1"/>
      <c r="C382" s="1"/>
      <c r="D382" s="2"/>
      <c r="E382" s="2"/>
      <c r="F382" s="2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K479"/>
  <sheetViews>
    <sheetView tabSelected="1" zoomScalePageLayoutView="0" workbookViewId="0" topLeftCell="A364">
      <selection activeCell="N375" sqref="N375"/>
    </sheetView>
  </sheetViews>
  <sheetFormatPr defaultColWidth="9.140625" defaultRowHeight="12.75"/>
  <cols>
    <col min="1" max="1" width="9.57421875" style="0" customWidth="1"/>
    <col min="2" max="2" width="56.57421875" style="0" customWidth="1"/>
    <col min="3" max="3" width="16.7109375" style="0" customWidth="1"/>
    <col min="4" max="4" width="18.421875" style="0" hidden="1" customWidth="1"/>
    <col min="5" max="5" width="17.421875" style="0" hidden="1" customWidth="1"/>
    <col min="6" max="6" width="16.28125" style="0" customWidth="1"/>
    <col min="7" max="7" width="10.7109375" style="0" hidden="1" customWidth="1"/>
    <col min="8" max="8" width="0.42578125" style="0" hidden="1" customWidth="1"/>
    <col min="9" max="9" width="17.57421875" style="0" customWidth="1"/>
  </cols>
  <sheetData>
    <row r="1" spans="1:9" s="129" customFormat="1" ht="15.75">
      <c r="A1" s="580" t="s">
        <v>129</v>
      </c>
      <c r="B1" s="580"/>
      <c r="C1" s="580"/>
      <c r="D1" s="580"/>
      <c r="E1" s="580"/>
      <c r="F1" s="580"/>
      <c r="G1" s="128"/>
      <c r="H1" s="128"/>
      <c r="I1" s="128"/>
    </row>
    <row r="3" spans="1:6" s="123" customFormat="1" ht="19.5" customHeight="1">
      <c r="A3" s="120"/>
      <c r="B3" s="121" t="s">
        <v>147</v>
      </c>
      <c r="C3" s="121"/>
      <c r="D3" s="121"/>
      <c r="E3" s="121"/>
      <c r="F3" s="122"/>
    </row>
    <row r="4" spans="1:7" ht="19.5" customHeight="1">
      <c r="A4" s="13"/>
      <c r="B4" s="134"/>
      <c r="G4" s="11"/>
    </row>
    <row r="5" spans="1:9" ht="19.5" customHeight="1">
      <c r="A5" s="14" t="s">
        <v>51</v>
      </c>
      <c r="B5" s="14" t="s">
        <v>61</v>
      </c>
      <c r="G5" s="8"/>
      <c r="H5" s="8"/>
      <c r="I5" s="8"/>
    </row>
    <row r="6" spans="1:9" s="116" customFormat="1" ht="19.5" customHeight="1" thickBot="1">
      <c r="A6" s="14" t="s">
        <v>2</v>
      </c>
      <c r="B6"/>
      <c r="C6"/>
      <c r="D6"/>
      <c r="E6"/>
      <c r="F6" s="8"/>
      <c r="G6" s="115"/>
      <c r="H6" s="115"/>
      <c r="I6" s="115"/>
    </row>
    <row r="7" spans="1:9" s="116" customFormat="1" ht="19.5" customHeight="1" thickBot="1">
      <c r="A7" s="110" t="s">
        <v>0</v>
      </c>
      <c r="B7" s="111" t="s">
        <v>1</v>
      </c>
      <c r="C7" s="112" t="s">
        <v>17</v>
      </c>
      <c r="D7" s="301"/>
      <c r="E7" s="301"/>
      <c r="F7" s="198" t="s">
        <v>83</v>
      </c>
      <c r="G7" s="287"/>
      <c r="H7" s="287"/>
      <c r="I7" s="319" t="s">
        <v>84</v>
      </c>
    </row>
    <row r="8" spans="1:9" s="116" customFormat="1" ht="30" customHeight="1" thickBot="1">
      <c r="A8" s="165">
        <v>636</v>
      </c>
      <c r="B8" s="255" t="s">
        <v>29</v>
      </c>
      <c r="C8" s="191">
        <v>5285000</v>
      </c>
      <c r="D8" s="320" t="s">
        <v>9</v>
      </c>
      <c r="E8" s="321" t="s">
        <v>10</v>
      </c>
      <c r="F8" s="436">
        <v>378000</v>
      </c>
      <c r="G8" s="388"/>
      <c r="H8" s="388"/>
      <c r="I8" s="191">
        <f>SUM(C8+F8)</f>
        <v>5663000</v>
      </c>
    </row>
    <row r="9" spans="1:9" ht="16.5" customHeight="1" thickBot="1">
      <c r="A9" s="187"/>
      <c r="B9" s="530" t="s">
        <v>18</v>
      </c>
      <c r="C9" s="531">
        <f>SUM(C8:C8)</f>
        <v>5285000</v>
      </c>
      <c r="D9" s="304"/>
      <c r="E9" s="305"/>
      <c r="F9" s="438">
        <v>362500</v>
      </c>
      <c r="G9" s="378"/>
      <c r="H9" s="264"/>
      <c r="I9" s="169">
        <f>SUM(I8:I8)</f>
        <v>5663000</v>
      </c>
    </row>
    <row r="10" spans="1:9" ht="19.5" customHeight="1" thickBot="1">
      <c r="A10" s="184"/>
      <c r="B10" s="122"/>
      <c r="C10" s="124"/>
      <c r="D10" s="302"/>
      <c r="E10" s="303"/>
      <c r="F10" s="211"/>
      <c r="G10" s="207"/>
      <c r="H10" s="207"/>
      <c r="I10" s="207"/>
    </row>
    <row r="11" spans="1:9" s="14" customFormat="1" ht="19.5" customHeight="1" thickBot="1">
      <c r="A11" s="71" t="s">
        <v>3</v>
      </c>
      <c r="B11" s="101"/>
      <c r="C11" s="23"/>
      <c r="D11" s="258" t="e">
        <f>SUM(#REF!)</f>
        <v>#REF!</v>
      </c>
      <c r="E11" s="259" t="e">
        <f>SUM(#REF!)</f>
        <v>#REF!</v>
      </c>
      <c r="F11" s="143"/>
      <c r="G11" s="143"/>
      <c r="H11" s="143"/>
      <c r="I11" s="143"/>
    </row>
    <row r="12" spans="1:9" ht="19.5" customHeight="1" thickBot="1">
      <c r="A12" s="117" t="s">
        <v>0</v>
      </c>
      <c r="B12" s="141" t="s">
        <v>1</v>
      </c>
      <c r="C12" s="291" t="s">
        <v>17</v>
      </c>
      <c r="D12" s="285"/>
      <c r="E12" s="285"/>
      <c r="F12" s="160" t="s">
        <v>83</v>
      </c>
      <c r="G12" s="387"/>
      <c r="H12" s="387"/>
      <c r="I12" s="175" t="s">
        <v>84</v>
      </c>
    </row>
    <row r="13" spans="1:9" ht="19.5" customHeight="1">
      <c r="A13" s="153">
        <v>311</v>
      </c>
      <c r="B13" s="154" t="s">
        <v>4</v>
      </c>
      <c r="C13" s="292">
        <v>4260000</v>
      </c>
      <c r="D13" s="284"/>
      <c r="E13" s="284"/>
      <c r="F13" s="283">
        <v>250000</v>
      </c>
      <c r="G13" s="283"/>
      <c r="H13" s="283"/>
      <c r="I13" s="292">
        <f>C13+F13</f>
        <v>4510000</v>
      </c>
    </row>
    <row r="14" spans="1:9" ht="19.5" customHeight="1">
      <c r="A14" s="156">
        <v>312</v>
      </c>
      <c r="B14" s="157" t="s">
        <v>5</v>
      </c>
      <c r="C14" s="293">
        <v>132000</v>
      </c>
      <c r="D14" s="27"/>
      <c r="E14" s="27"/>
      <c r="F14" s="267">
        <v>67000</v>
      </c>
      <c r="G14" s="197"/>
      <c r="H14" s="197"/>
      <c r="I14" s="292">
        <f>C14+F14</f>
        <v>199000</v>
      </c>
    </row>
    <row r="15" spans="1:9" ht="19.5" customHeight="1">
      <c r="A15" s="156">
        <v>313</v>
      </c>
      <c r="B15" s="157" t="s">
        <v>6</v>
      </c>
      <c r="C15" s="293">
        <v>720000</v>
      </c>
      <c r="D15" s="257"/>
      <c r="E15" s="257"/>
      <c r="F15" s="197">
        <v>55500</v>
      </c>
      <c r="G15" s="197"/>
      <c r="H15" s="197"/>
      <c r="I15" s="292">
        <f>C15+F15</f>
        <v>775500</v>
      </c>
    </row>
    <row r="16" spans="1:9" ht="19.5" customHeight="1">
      <c r="A16" s="156">
        <v>321</v>
      </c>
      <c r="B16" s="157" t="s">
        <v>7</v>
      </c>
      <c r="C16" s="293">
        <v>150000</v>
      </c>
      <c r="D16" s="257"/>
      <c r="E16" s="257"/>
      <c r="F16" s="197">
        <v>5000</v>
      </c>
      <c r="G16" s="197"/>
      <c r="H16" s="197"/>
      <c r="I16" s="292">
        <f>C16+F16</f>
        <v>155000</v>
      </c>
    </row>
    <row r="17" spans="1:9" ht="19.5" customHeight="1" thickBot="1">
      <c r="A17" s="193">
        <v>329</v>
      </c>
      <c r="B17" s="157" t="s">
        <v>8</v>
      </c>
      <c r="C17" s="294">
        <v>23000</v>
      </c>
      <c r="D17" s="288"/>
      <c r="E17" s="288"/>
      <c r="F17" s="266">
        <v>500</v>
      </c>
      <c r="G17" s="266"/>
      <c r="H17" s="266"/>
      <c r="I17" s="292">
        <f>C17+F17</f>
        <v>23500</v>
      </c>
    </row>
    <row r="18" spans="1:9" ht="19.5" customHeight="1" thickBot="1">
      <c r="A18" s="159"/>
      <c r="B18" s="160" t="s">
        <v>19</v>
      </c>
      <c r="C18" s="295">
        <f>SUM(C13:C17)</f>
        <v>5285000</v>
      </c>
      <c r="D18" s="289"/>
      <c r="E18" s="290"/>
      <c r="F18" s="405">
        <f>SUM(F13:F17)</f>
        <v>378000</v>
      </c>
      <c r="G18" s="441"/>
      <c r="H18" s="387"/>
      <c r="I18" s="295">
        <f>SUM(I13:I17)</f>
        <v>5663000</v>
      </c>
    </row>
    <row r="19" spans="1:9" s="8" customFormat="1" ht="19.5" customHeight="1">
      <c r="A19" s="132"/>
      <c r="B19" s="132"/>
      <c r="C19" s="185"/>
      <c r="D19" s="23"/>
      <c r="E19" s="34"/>
      <c r="F19" s="386"/>
      <c r="G19" s="385"/>
      <c r="H19" s="385"/>
      <c r="I19" s="385"/>
    </row>
    <row r="20" spans="1:9" s="8" customFormat="1" ht="15" customHeight="1">
      <c r="A20" s="132"/>
      <c r="B20" s="132"/>
      <c r="C20" s="185"/>
      <c r="D20" s="23"/>
      <c r="E20" s="34"/>
      <c r="F20" s="34"/>
      <c r="G20" s="49"/>
      <c r="H20" s="49"/>
      <c r="I20" s="49"/>
    </row>
    <row r="21" spans="1:9" s="8" customFormat="1" ht="19.5" customHeight="1">
      <c r="A21" s="122"/>
      <c r="B21" s="122" t="s">
        <v>56</v>
      </c>
      <c r="C21" s="124"/>
      <c r="D21" s="23"/>
      <c r="E21" s="34"/>
      <c r="F21" s="34"/>
      <c r="G21" s="49"/>
      <c r="H21" s="49"/>
      <c r="I21" s="49"/>
    </row>
    <row r="22" spans="2:9" s="8" customFormat="1" ht="15.75">
      <c r="B22" s="132"/>
      <c r="D22" s="23"/>
      <c r="E22" s="34"/>
      <c r="F22" s="34"/>
      <c r="G22" s="23"/>
      <c r="H22" s="23"/>
      <c r="I22" s="23"/>
    </row>
    <row r="23" spans="1:9" s="123" customFormat="1" ht="19.5" customHeight="1">
      <c r="A23" s="14" t="s">
        <v>54</v>
      </c>
      <c r="B23" s="14" t="s">
        <v>55</v>
      </c>
      <c r="C23"/>
      <c r="D23" s="125"/>
      <c r="E23" s="126"/>
      <c r="F23" s="127"/>
      <c r="G23" s="127"/>
      <c r="H23" s="127"/>
      <c r="I23" s="127"/>
    </row>
    <row r="24" spans="1:9" ht="19.5" customHeight="1" thickBot="1">
      <c r="A24" s="4" t="s">
        <v>2</v>
      </c>
      <c r="B24" s="116"/>
      <c r="C24" s="116"/>
      <c r="D24" s="296">
        <f>SUM(D23)</f>
        <v>0</v>
      </c>
      <c r="E24" s="297">
        <f>SUM(E23)</f>
        <v>0</v>
      </c>
      <c r="F24" s="52"/>
      <c r="G24" s="24"/>
      <c r="H24" s="24"/>
      <c r="I24" s="37"/>
    </row>
    <row r="25" spans="1:9" ht="19.5" customHeight="1" thickBot="1">
      <c r="A25" s="110" t="s">
        <v>0</v>
      </c>
      <c r="B25" s="111" t="s">
        <v>1</v>
      </c>
      <c r="C25" s="281" t="s">
        <v>17</v>
      </c>
      <c r="D25" s="102" t="e">
        <f>SUM(#REF!,#REF!,#REF!,D24,#REF!)</f>
        <v>#REF!</v>
      </c>
      <c r="E25" s="20" t="e">
        <f>SUM(#REF!,#REF!,#REF!,E24,#REF!)</f>
        <v>#REF!</v>
      </c>
      <c r="F25" s="198" t="s">
        <v>83</v>
      </c>
      <c r="G25" s="287"/>
      <c r="H25" s="287"/>
      <c r="I25" s="138" t="s">
        <v>84</v>
      </c>
    </row>
    <row r="26" spans="1:9" ht="19.5" customHeight="1" thickBot="1">
      <c r="A26" s="165">
        <v>671</v>
      </c>
      <c r="B26" s="176" t="s">
        <v>12</v>
      </c>
      <c r="C26" s="191">
        <v>692610</v>
      </c>
      <c r="D26" s="24"/>
      <c r="E26" s="24"/>
      <c r="F26" s="375">
        <v>-10917</v>
      </c>
      <c r="G26" s="124"/>
      <c r="H26" s="124"/>
      <c r="I26" s="502">
        <f>C26+F26</f>
        <v>681693</v>
      </c>
    </row>
    <row r="27" spans="1:9" ht="19.5" customHeight="1" thickBot="1">
      <c r="A27" s="167"/>
      <c r="B27" s="168" t="s">
        <v>20</v>
      </c>
      <c r="C27" s="273">
        <f>SUM(C26:C26)</f>
        <v>692610</v>
      </c>
      <c r="D27" s="298"/>
      <c r="E27" s="298"/>
      <c r="F27" s="373">
        <f>F26</f>
        <v>-10917</v>
      </c>
      <c r="G27" s="374"/>
      <c r="H27" s="374"/>
      <c r="I27" s="503">
        <f>I26</f>
        <v>681693</v>
      </c>
    </row>
    <row r="28" spans="1:9" ht="19.5" customHeight="1">
      <c r="A28" s="131"/>
      <c r="B28" s="131"/>
      <c r="C28" s="109"/>
      <c r="F28" s="8"/>
      <c r="G28" s="24"/>
      <c r="H28" s="24"/>
      <c r="I28" s="37"/>
    </row>
    <row r="29" spans="1:9" ht="19.5" customHeight="1" thickBot="1">
      <c r="A29" s="14" t="s">
        <v>3</v>
      </c>
      <c r="B29" s="130"/>
      <c r="C29" s="116"/>
      <c r="D29" s="23"/>
      <c r="E29" s="23"/>
      <c r="F29" s="23"/>
      <c r="G29" s="23"/>
      <c r="H29" s="23"/>
      <c r="I29" s="34"/>
    </row>
    <row r="30" spans="1:9" s="8" customFormat="1" ht="19.5" customHeight="1" thickBot="1">
      <c r="A30" s="347" t="s">
        <v>0</v>
      </c>
      <c r="B30" s="140" t="s">
        <v>1</v>
      </c>
      <c r="C30" s="140" t="s">
        <v>21</v>
      </c>
      <c r="D30" s="301"/>
      <c r="E30" s="301"/>
      <c r="F30" s="199" t="s">
        <v>83</v>
      </c>
      <c r="G30" s="304"/>
      <c r="H30" s="305"/>
      <c r="I30" s="138" t="s">
        <v>84</v>
      </c>
    </row>
    <row r="31" spans="1:10" ht="19.5" customHeight="1">
      <c r="A31" s="299">
        <v>321</v>
      </c>
      <c r="B31" s="300" t="s">
        <v>13</v>
      </c>
      <c r="C31" s="279">
        <v>40000</v>
      </c>
      <c r="D31" s="8"/>
      <c r="E31" s="8"/>
      <c r="F31" s="262">
        <v>7000</v>
      </c>
      <c r="G31" s="154"/>
      <c r="H31" s="154"/>
      <c r="I31" s="245">
        <f aca="true" t="shared" si="0" ref="I31:I36">C31+F31</f>
        <v>47000</v>
      </c>
      <c r="J31" s="8"/>
    </row>
    <row r="32" spans="1:10" ht="19.5" customHeight="1">
      <c r="A32" s="170">
        <v>322</v>
      </c>
      <c r="B32" s="171" t="s">
        <v>14</v>
      </c>
      <c r="C32" s="282">
        <v>206650</v>
      </c>
      <c r="D32" s="8"/>
      <c r="E32" s="8"/>
      <c r="F32" s="267">
        <v>-1257</v>
      </c>
      <c r="G32" s="157"/>
      <c r="H32" s="157"/>
      <c r="I32" s="245">
        <f t="shared" si="0"/>
        <v>205393</v>
      </c>
      <c r="J32" s="8"/>
    </row>
    <row r="33" spans="1:10" ht="19.5" customHeight="1">
      <c r="A33" s="156">
        <v>323</v>
      </c>
      <c r="B33" s="157" t="s">
        <v>15</v>
      </c>
      <c r="C33" s="197">
        <v>424960</v>
      </c>
      <c r="D33" s="96"/>
      <c r="E33" s="28"/>
      <c r="F33" s="272">
        <v>-15960</v>
      </c>
      <c r="G33" s="376"/>
      <c r="H33" s="197"/>
      <c r="I33" s="245">
        <f t="shared" si="0"/>
        <v>409000</v>
      </c>
      <c r="J33" s="8"/>
    </row>
    <row r="34" spans="1:10" ht="19.5" customHeight="1">
      <c r="A34" s="156">
        <v>324</v>
      </c>
      <c r="B34" s="157" t="s">
        <v>22</v>
      </c>
      <c r="C34" s="197">
        <v>4000</v>
      </c>
      <c r="D34" s="103"/>
      <c r="E34" s="30"/>
      <c r="F34" s="197">
        <v>-3000</v>
      </c>
      <c r="G34" s="376"/>
      <c r="H34" s="197"/>
      <c r="I34" s="245">
        <f t="shared" si="0"/>
        <v>1000</v>
      </c>
      <c r="J34" s="8"/>
    </row>
    <row r="35" spans="1:10" ht="19.5" customHeight="1">
      <c r="A35" s="156">
        <v>329</v>
      </c>
      <c r="B35" s="157" t="s">
        <v>8</v>
      </c>
      <c r="C35" s="197">
        <v>9000</v>
      </c>
      <c r="D35" s="96"/>
      <c r="E35" s="28"/>
      <c r="F35" s="197">
        <v>500</v>
      </c>
      <c r="G35" s="377"/>
      <c r="H35" s="377"/>
      <c r="I35" s="245">
        <f t="shared" si="0"/>
        <v>9500</v>
      </c>
      <c r="J35" s="8"/>
    </row>
    <row r="36" spans="1:10" ht="19.5" customHeight="1" thickBot="1">
      <c r="A36" s="181">
        <v>343</v>
      </c>
      <c r="B36" s="307" t="s">
        <v>16</v>
      </c>
      <c r="C36" s="266">
        <v>8000</v>
      </c>
      <c r="D36" s="135"/>
      <c r="E36" s="62"/>
      <c r="F36" s="294">
        <v>1800</v>
      </c>
      <c r="G36" s="211"/>
      <c r="H36" s="211"/>
      <c r="I36" s="245">
        <f t="shared" si="0"/>
        <v>9800</v>
      </c>
      <c r="J36" s="8"/>
    </row>
    <row r="37" spans="1:10" s="1" customFormat="1" ht="19.5" customHeight="1" thickBot="1">
      <c r="A37" s="159"/>
      <c r="B37" s="174" t="s">
        <v>28</v>
      </c>
      <c r="C37" s="264">
        <f>SUM(C31:C36)</f>
        <v>692610</v>
      </c>
      <c r="D37" s="308"/>
      <c r="E37" s="309"/>
      <c r="F37" s="378">
        <f>SUM(F31:F36)</f>
        <v>-10917</v>
      </c>
      <c r="G37" s="379">
        <f>SUM(G31:G36)</f>
        <v>0</v>
      </c>
      <c r="H37" s="379">
        <f>SUM(H31:H36)</f>
        <v>0</v>
      </c>
      <c r="I37" s="380">
        <f>SUM(I31:I36)</f>
        <v>681693</v>
      </c>
      <c r="J37" s="5"/>
    </row>
    <row r="38" spans="4:10" ht="13.5" customHeight="1">
      <c r="D38" s="151"/>
      <c r="E38" s="61"/>
      <c r="F38" s="49"/>
      <c r="G38" s="49"/>
      <c r="H38" s="23"/>
      <c r="I38" s="34"/>
      <c r="J38" s="8"/>
    </row>
    <row r="39" spans="1:15" s="8" customFormat="1" ht="19.5" customHeight="1">
      <c r="A39" s="71" t="s">
        <v>57</v>
      </c>
      <c r="B39" s="71" t="s">
        <v>59</v>
      </c>
      <c r="C39" s="109"/>
      <c r="D39" s="36"/>
      <c r="E39" s="36"/>
      <c r="F39" s="24"/>
      <c r="G39" s="24"/>
      <c r="H39" s="24"/>
      <c r="I39" s="37"/>
      <c r="N39" s="17"/>
      <c r="O39" s="17"/>
    </row>
    <row r="40" spans="1:15" s="8" customFormat="1" ht="19.5" customHeight="1" thickBot="1">
      <c r="A40" s="4" t="s">
        <v>2</v>
      </c>
      <c r="B40" s="116"/>
      <c r="C40" s="116"/>
      <c r="D40" s="36"/>
      <c r="E40" s="36"/>
      <c r="F40" s="24"/>
      <c r="G40" s="24"/>
      <c r="H40" s="24"/>
      <c r="I40" s="37"/>
      <c r="N40" s="17"/>
      <c r="O40" s="17"/>
    </row>
    <row r="41" spans="1:15" s="8" customFormat="1" ht="19.5" customHeight="1" thickBot="1">
      <c r="A41" s="110" t="s">
        <v>0</v>
      </c>
      <c r="B41" s="111" t="s">
        <v>1</v>
      </c>
      <c r="C41" s="281" t="s">
        <v>17</v>
      </c>
      <c r="D41" s="306"/>
      <c r="E41" s="306"/>
      <c r="F41" s="198" t="s">
        <v>83</v>
      </c>
      <c r="G41" s="287"/>
      <c r="H41" s="287"/>
      <c r="I41" s="138" t="s">
        <v>84</v>
      </c>
      <c r="N41" s="17"/>
      <c r="O41" s="17"/>
    </row>
    <row r="42" spans="1:15" s="8" customFormat="1" ht="19.5" customHeight="1" thickBot="1">
      <c r="A42" s="165">
        <v>671</v>
      </c>
      <c r="B42" s="176" t="s">
        <v>58</v>
      </c>
      <c r="C42" s="191">
        <v>4176.9</v>
      </c>
      <c r="D42" s="36"/>
      <c r="E42" s="36"/>
      <c r="F42" s="211">
        <v>-222.96</v>
      </c>
      <c r="G42" s="211"/>
      <c r="H42" s="211"/>
      <c r="I42" s="496">
        <f>C42+F42</f>
        <v>3953.9399999999996</v>
      </c>
      <c r="N42" s="17"/>
      <c r="O42" s="17"/>
    </row>
    <row r="43" spans="1:15" s="8" customFormat="1" ht="19.5" customHeight="1" thickBot="1">
      <c r="A43" s="167"/>
      <c r="B43" s="168" t="s">
        <v>20</v>
      </c>
      <c r="C43" s="273">
        <f>SUM(C42:C42)</f>
        <v>4176.9</v>
      </c>
      <c r="D43" s="306"/>
      <c r="E43" s="306"/>
      <c r="F43" s="532">
        <f>F42</f>
        <v>-222.96</v>
      </c>
      <c r="G43" s="374"/>
      <c r="H43" s="374"/>
      <c r="I43" s="497">
        <f>I42</f>
        <v>3953.9399999999996</v>
      </c>
      <c r="N43" s="17"/>
      <c r="O43" s="17"/>
    </row>
    <row r="44" spans="1:15" s="8" customFormat="1" ht="13.5" customHeight="1">
      <c r="A44" s="131"/>
      <c r="B44" s="131"/>
      <c r="C44" s="109"/>
      <c r="D44" s="36"/>
      <c r="E44" s="36"/>
      <c r="F44" s="24"/>
      <c r="G44" s="24"/>
      <c r="H44" s="24"/>
      <c r="I44" s="37"/>
      <c r="N44" s="17"/>
      <c r="O44" s="17"/>
    </row>
    <row r="45" spans="1:15" s="8" customFormat="1" ht="19.5" customHeight="1" thickBot="1">
      <c r="A45" s="14" t="s">
        <v>3</v>
      </c>
      <c r="B45" s="130"/>
      <c r="C45" s="116"/>
      <c r="D45" s="36"/>
      <c r="E45" s="36"/>
      <c r="F45" s="24"/>
      <c r="G45" s="24"/>
      <c r="H45" s="24"/>
      <c r="I45" s="37"/>
      <c r="N45" s="17"/>
      <c r="O45" s="17"/>
    </row>
    <row r="46" spans="1:15" s="8" customFormat="1" ht="19.5" customHeight="1" thickBot="1">
      <c r="A46" s="106" t="s">
        <v>0</v>
      </c>
      <c r="B46" s="140" t="s">
        <v>1</v>
      </c>
      <c r="C46" s="140" t="s">
        <v>21</v>
      </c>
      <c r="D46" s="306"/>
      <c r="E46" s="306"/>
      <c r="F46" s="198" t="s">
        <v>83</v>
      </c>
      <c r="G46" s="287"/>
      <c r="H46" s="287"/>
      <c r="I46" s="138" t="s">
        <v>84</v>
      </c>
      <c r="N46" s="17"/>
      <c r="O46" s="17"/>
    </row>
    <row r="47" spans="1:15" s="8" customFormat="1" ht="19.5" customHeight="1" thickBot="1">
      <c r="A47" s="193">
        <v>322</v>
      </c>
      <c r="B47" s="314" t="s">
        <v>14</v>
      </c>
      <c r="C47" s="315">
        <v>4176.9</v>
      </c>
      <c r="D47" s="36"/>
      <c r="E47" s="36"/>
      <c r="F47" s="211">
        <v>-222.96</v>
      </c>
      <c r="G47" s="124"/>
      <c r="H47" s="124"/>
      <c r="I47" s="194">
        <f>C47+F47</f>
        <v>3953.9399999999996</v>
      </c>
      <c r="N47" s="17"/>
      <c r="O47" s="17"/>
    </row>
    <row r="48" spans="1:15" s="8" customFormat="1" ht="19.5" customHeight="1" thickBot="1">
      <c r="A48" s="159"/>
      <c r="B48" s="174" t="s">
        <v>28</v>
      </c>
      <c r="C48" s="264">
        <f>SUM(C47:C47)</f>
        <v>4176.9</v>
      </c>
      <c r="D48" s="306"/>
      <c r="E48" s="306"/>
      <c r="F48" s="532">
        <f>F47</f>
        <v>-222.96</v>
      </c>
      <c r="G48" s="374"/>
      <c r="H48" s="374"/>
      <c r="I48" s="169">
        <f>I47</f>
        <v>3953.9399999999996</v>
      </c>
      <c r="N48" s="17"/>
      <c r="O48" s="17"/>
    </row>
    <row r="49" spans="4:15" s="8" customFormat="1" ht="19.5" customHeight="1">
      <c r="D49" s="36"/>
      <c r="E49" s="36"/>
      <c r="F49" s="24"/>
      <c r="G49" s="24"/>
      <c r="H49" s="24"/>
      <c r="I49" s="24"/>
      <c r="N49" s="17"/>
      <c r="O49" s="17"/>
    </row>
    <row r="50" spans="2:15" s="8" customFormat="1" ht="19.5" customHeight="1">
      <c r="B50" s="498" t="s">
        <v>66</v>
      </c>
      <c r="D50" s="36"/>
      <c r="E50" s="36"/>
      <c r="F50" s="24"/>
      <c r="G50" s="24"/>
      <c r="H50" s="24"/>
      <c r="I50" s="24"/>
      <c r="N50" s="17"/>
      <c r="O50" s="17"/>
    </row>
    <row r="51" spans="1:15" s="8" customFormat="1" ht="19.5" customHeight="1">
      <c r="A51" s="71" t="s">
        <v>138</v>
      </c>
      <c r="B51" s="71" t="s">
        <v>132</v>
      </c>
      <c r="C51" s="71"/>
      <c r="D51" s="36"/>
      <c r="E51" s="36"/>
      <c r="F51" s="24"/>
      <c r="G51" s="24"/>
      <c r="H51" s="24"/>
      <c r="I51" s="24"/>
      <c r="N51" s="17"/>
      <c r="O51" s="17"/>
    </row>
    <row r="52" spans="1:15" s="8" customFormat="1" ht="19.5" customHeight="1" thickBot="1">
      <c r="A52" s="4" t="s">
        <v>2</v>
      </c>
      <c r="B52" s="116"/>
      <c r="C52" s="116"/>
      <c r="D52" s="36"/>
      <c r="E52" s="36"/>
      <c r="F52" s="24"/>
      <c r="G52" s="24"/>
      <c r="H52" s="24"/>
      <c r="I52" s="37"/>
      <c r="N52" s="17"/>
      <c r="O52" s="17"/>
    </row>
    <row r="53" spans="1:15" s="8" customFormat="1" ht="19.5" customHeight="1" thickBot="1">
      <c r="A53" s="110" t="s">
        <v>0</v>
      </c>
      <c r="B53" s="111" t="s">
        <v>1</v>
      </c>
      <c r="C53" s="281" t="s">
        <v>17</v>
      </c>
      <c r="D53" s="306"/>
      <c r="E53" s="306"/>
      <c r="F53" s="198" t="s">
        <v>83</v>
      </c>
      <c r="G53" s="287"/>
      <c r="H53" s="305"/>
      <c r="I53" s="138" t="s">
        <v>84</v>
      </c>
      <c r="N53" s="17"/>
      <c r="O53" s="17"/>
    </row>
    <row r="54" spans="1:15" s="8" customFormat="1" ht="21.75" customHeight="1" thickBot="1">
      <c r="A54" s="165">
        <v>671</v>
      </c>
      <c r="B54" s="176" t="s">
        <v>133</v>
      </c>
      <c r="C54" s="191">
        <v>0</v>
      </c>
      <c r="D54" s="36"/>
      <c r="E54" s="36"/>
      <c r="F54" s="211">
        <v>39060</v>
      </c>
      <c r="G54" s="211"/>
      <c r="H54" s="211"/>
      <c r="I54" s="496">
        <v>39060</v>
      </c>
      <c r="N54" s="17"/>
      <c r="O54" s="17"/>
    </row>
    <row r="55" spans="1:15" s="8" customFormat="1" ht="24.75" customHeight="1" thickBot="1">
      <c r="A55" s="167"/>
      <c r="B55" s="168" t="s">
        <v>20</v>
      </c>
      <c r="C55" s="273">
        <f>SUM(C54:C54)</f>
        <v>0</v>
      </c>
      <c r="D55" s="306"/>
      <c r="E55" s="306"/>
      <c r="F55" s="374">
        <f>F54</f>
        <v>39060</v>
      </c>
      <c r="G55" s="374">
        <v>0</v>
      </c>
      <c r="H55" s="374">
        <v>0</v>
      </c>
      <c r="I55" s="169">
        <v>39060</v>
      </c>
      <c r="N55" s="17"/>
      <c r="O55" s="17"/>
    </row>
    <row r="56" spans="4:15" s="8" customFormat="1" ht="19.5" customHeight="1">
      <c r="D56" s="36"/>
      <c r="E56" s="36"/>
      <c r="F56" s="24"/>
      <c r="G56" s="24"/>
      <c r="H56" s="24"/>
      <c r="I56" s="24"/>
      <c r="N56" s="17"/>
      <c r="O56" s="17"/>
    </row>
    <row r="57" spans="1:15" s="8" customFormat="1" ht="19.5" customHeight="1" thickBot="1">
      <c r="A57" s="14" t="s">
        <v>3</v>
      </c>
      <c r="B57" s="130"/>
      <c r="C57" s="116"/>
      <c r="D57" s="36"/>
      <c r="E57" s="36"/>
      <c r="F57" s="24"/>
      <c r="G57" s="24"/>
      <c r="H57" s="24"/>
      <c r="I57" s="37"/>
      <c r="N57" s="17"/>
      <c r="O57" s="17"/>
    </row>
    <row r="58" spans="1:15" s="8" customFormat="1" ht="19.5" customHeight="1" thickBot="1">
      <c r="A58" s="106" t="s">
        <v>0</v>
      </c>
      <c r="B58" s="140" t="s">
        <v>1</v>
      </c>
      <c r="C58" s="140" t="s">
        <v>21</v>
      </c>
      <c r="D58" s="306"/>
      <c r="E58" s="306"/>
      <c r="F58" s="198" t="s">
        <v>83</v>
      </c>
      <c r="G58" s="287"/>
      <c r="H58" s="287"/>
      <c r="I58" s="138" t="s">
        <v>84</v>
      </c>
      <c r="N58" s="17"/>
      <c r="O58" s="17"/>
    </row>
    <row r="59" spans="1:15" s="8" customFormat="1" ht="30" customHeight="1" thickBot="1">
      <c r="A59" s="193">
        <v>372</v>
      </c>
      <c r="B59" s="525" t="s">
        <v>134</v>
      </c>
      <c r="C59" s="315">
        <v>0</v>
      </c>
      <c r="D59" s="36"/>
      <c r="E59" s="36"/>
      <c r="F59" s="211">
        <v>39060</v>
      </c>
      <c r="G59" s="124"/>
      <c r="H59" s="124"/>
      <c r="I59" s="194">
        <v>39060</v>
      </c>
      <c r="N59" s="17"/>
      <c r="O59" s="17"/>
    </row>
    <row r="60" spans="1:15" s="8" customFormat="1" ht="19.5" customHeight="1" thickBot="1">
      <c r="A60" s="159"/>
      <c r="B60" s="174" t="s">
        <v>28</v>
      </c>
      <c r="C60" s="264">
        <f>SUM(C59:C59)</f>
        <v>0</v>
      </c>
      <c r="D60" s="306"/>
      <c r="E60" s="306"/>
      <c r="F60" s="374">
        <f>F59</f>
        <v>39060</v>
      </c>
      <c r="G60" s="374"/>
      <c r="H60" s="374"/>
      <c r="I60" s="169">
        <f>I59</f>
        <v>39060</v>
      </c>
      <c r="N60" s="17"/>
      <c r="O60" s="17"/>
    </row>
    <row r="61" spans="1:15" s="8" customFormat="1" ht="19.5" customHeight="1">
      <c r="A61" s="132"/>
      <c r="B61" s="524"/>
      <c r="C61" s="143"/>
      <c r="D61" s="36"/>
      <c r="E61" s="36"/>
      <c r="F61" s="124"/>
      <c r="G61" s="124"/>
      <c r="H61" s="124"/>
      <c r="I61" s="124"/>
      <c r="N61" s="17"/>
      <c r="O61" s="17"/>
    </row>
    <row r="62" spans="1:15" s="8" customFormat="1" ht="19.5" customHeight="1">
      <c r="A62" s="131"/>
      <c r="B62" s="132" t="s">
        <v>42</v>
      </c>
      <c r="C62" s="109"/>
      <c r="D62" s="36"/>
      <c r="E62" s="36"/>
      <c r="F62" s="24"/>
      <c r="G62" s="24"/>
      <c r="H62" s="24"/>
      <c r="I62" s="24"/>
      <c r="N62" s="17"/>
      <c r="O62" s="17"/>
    </row>
    <row r="63" spans="1:15" s="8" customFormat="1" ht="19.5" customHeight="1">
      <c r="A63" s="71" t="s">
        <v>49</v>
      </c>
      <c r="B63" s="71" t="s">
        <v>41</v>
      </c>
      <c r="D63" s="36"/>
      <c r="E63" s="36"/>
      <c r="F63" s="24"/>
      <c r="G63" s="24"/>
      <c r="H63" s="24"/>
      <c r="I63" s="24"/>
      <c r="N63" s="17"/>
      <c r="O63" s="17"/>
    </row>
    <row r="64" spans="1:15" s="8" customFormat="1" ht="19.5" customHeight="1" thickBot="1">
      <c r="A64" s="4" t="s">
        <v>2</v>
      </c>
      <c r="B64" s="116"/>
      <c r="C64" s="116"/>
      <c r="D64" s="36"/>
      <c r="E64" s="36"/>
      <c r="F64" s="24"/>
      <c r="G64" s="24"/>
      <c r="H64" s="24"/>
      <c r="I64" s="37"/>
      <c r="J64" s="230"/>
      <c r="N64" s="17"/>
      <c r="O64" s="17"/>
    </row>
    <row r="65" spans="1:15" s="8" customFormat="1" ht="19.5" customHeight="1" thickBot="1">
      <c r="A65" s="110" t="s">
        <v>0</v>
      </c>
      <c r="B65" s="111" t="s">
        <v>1</v>
      </c>
      <c r="C65" s="281" t="s">
        <v>17</v>
      </c>
      <c r="D65" s="306"/>
      <c r="E65" s="306"/>
      <c r="F65" s="198" t="s">
        <v>83</v>
      </c>
      <c r="G65" s="287"/>
      <c r="H65" s="287"/>
      <c r="I65" s="138" t="s">
        <v>84</v>
      </c>
      <c r="J65" s="498"/>
      <c r="N65" s="17"/>
      <c r="O65" s="17"/>
    </row>
    <row r="66" spans="1:15" s="8" customFormat="1" ht="24.75" customHeight="1" thickBot="1">
      <c r="A66" s="165">
        <v>671</v>
      </c>
      <c r="B66" s="176" t="s">
        <v>12</v>
      </c>
      <c r="C66" s="191">
        <v>23767.38</v>
      </c>
      <c r="D66" s="36"/>
      <c r="E66" s="36"/>
      <c r="F66" s="399">
        <v>-3332.79</v>
      </c>
      <c r="G66" s="211"/>
      <c r="H66" s="211"/>
      <c r="I66" s="499">
        <f>C66+F66</f>
        <v>20434.59</v>
      </c>
      <c r="J66" s="498"/>
      <c r="N66" s="17"/>
      <c r="O66" s="17"/>
    </row>
    <row r="67" spans="1:15" s="8" customFormat="1" ht="24.75" customHeight="1" thickBot="1">
      <c r="A67" s="167"/>
      <c r="B67" s="168" t="s">
        <v>20</v>
      </c>
      <c r="C67" s="273">
        <f>SUM(C66:C66)</f>
        <v>23767.38</v>
      </c>
      <c r="D67" s="306"/>
      <c r="E67" s="306"/>
      <c r="F67" s="378">
        <f>F66</f>
        <v>-3332.79</v>
      </c>
      <c r="G67" s="379"/>
      <c r="H67" s="379"/>
      <c r="I67" s="500">
        <f>I66</f>
        <v>20434.59</v>
      </c>
      <c r="J67" s="498"/>
      <c r="N67" s="17"/>
      <c r="O67" s="17"/>
    </row>
    <row r="68" spans="2:15" s="8" customFormat="1" ht="19.5" customHeight="1">
      <c r="B68" s="205"/>
      <c r="D68" s="36"/>
      <c r="E68" s="36"/>
      <c r="F68" s="24"/>
      <c r="G68" s="24"/>
      <c r="H68" s="24"/>
      <c r="I68" s="52"/>
      <c r="J68" s="498"/>
      <c r="N68" s="17"/>
      <c r="O68" s="17"/>
    </row>
    <row r="69" spans="1:10" s="8" customFormat="1" ht="19.5" customHeight="1" thickBot="1">
      <c r="A69" s="14" t="s">
        <v>3</v>
      </c>
      <c r="B69" s="130"/>
      <c r="C69" s="116"/>
      <c r="D69" s="22"/>
      <c r="E69" s="22"/>
      <c r="F69" s="55"/>
      <c r="G69" s="55"/>
      <c r="H69" s="55"/>
      <c r="I69" s="70"/>
      <c r="J69" s="498"/>
    </row>
    <row r="70" spans="1:10" s="8" customFormat="1" ht="19.5" customHeight="1" thickBot="1">
      <c r="A70" s="106" t="s">
        <v>0</v>
      </c>
      <c r="B70" s="140" t="s">
        <v>1</v>
      </c>
      <c r="C70" s="140" t="s">
        <v>21</v>
      </c>
      <c r="D70" s="313"/>
      <c r="E70" s="313"/>
      <c r="F70" s="198" t="s">
        <v>83</v>
      </c>
      <c r="G70" s="287"/>
      <c r="H70" s="287"/>
      <c r="I70" s="138" t="s">
        <v>84</v>
      </c>
      <c r="J70" s="498"/>
    </row>
    <row r="71" spans="1:10" s="8" customFormat="1" ht="21.75" customHeight="1">
      <c r="A71" s="153">
        <v>311</v>
      </c>
      <c r="B71" s="154" t="s">
        <v>25</v>
      </c>
      <c r="C71" s="279">
        <v>20152.67</v>
      </c>
      <c r="D71" s="22"/>
      <c r="E71" s="22"/>
      <c r="F71" s="283">
        <v>-2717.06</v>
      </c>
      <c r="G71" s="283"/>
      <c r="H71" s="283"/>
      <c r="I71" s="383">
        <f>C71+F71</f>
        <v>17435.609999999997</v>
      </c>
      <c r="J71" s="498"/>
    </row>
    <row r="72" spans="1:10" s="8" customFormat="1" ht="21.75" customHeight="1">
      <c r="A72" s="156">
        <v>313</v>
      </c>
      <c r="B72" s="157" t="s">
        <v>26</v>
      </c>
      <c r="C72" s="280">
        <v>3466.19</v>
      </c>
      <c r="D72" s="22"/>
      <c r="E72" s="22"/>
      <c r="F72" s="197">
        <v>-467.21</v>
      </c>
      <c r="G72" s="197"/>
      <c r="H72" s="197"/>
      <c r="I72" s="383">
        <f>C72+F72</f>
        <v>2998.98</v>
      </c>
      <c r="J72" s="498"/>
    </row>
    <row r="73" spans="1:10" s="8" customFormat="1" ht="21.75" customHeight="1">
      <c r="A73" s="156">
        <v>321</v>
      </c>
      <c r="B73" s="171" t="s">
        <v>27</v>
      </c>
      <c r="C73" s="534">
        <v>148.52</v>
      </c>
      <c r="D73" s="535"/>
      <c r="E73" s="535"/>
      <c r="F73" s="197">
        <v>-148.52</v>
      </c>
      <c r="G73" s="197"/>
      <c r="H73" s="197"/>
      <c r="I73" s="383">
        <f>C73+F73</f>
        <v>0</v>
      </c>
      <c r="J73" s="498"/>
    </row>
    <row r="74" spans="1:10" s="8" customFormat="1" ht="21.75" customHeight="1" thickBot="1">
      <c r="A74" s="193">
        <v>323</v>
      </c>
      <c r="B74" s="157" t="s">
        <v>15</v>
      </c>
      <c r="C74" s="315">
        <v>0</v>
      </c>
      <c r="D74" s="22"/>
      <c r="E74" s="22"/>
      <c r="F74" s="399"/>
      <c r="G74" s="211"/>
      <c r="H74" s="211"/>
      <c r="I74" s="383">
        <f>C74+F74</f>
        <v>0</v>
      </c>
      <c r="J74" s="498"/>
    </row>
    <row r="75" spans="1:10" s="8" customFormat="1" ht="24.75" customHeight="1" thickBot="1">
      <c r="A75" s="159"/>
      <c r="B75" s="174" t="s">
        <v>28</v>
      </c>
      <c r="C75" s="264">
        <f>SUM(C71:C73)</f>
        <v>23767.379999999997</v>
      </c>
      <c r="D75" s="313"/>
      <c r="E75" s="313"/>
      <c r="F75" s="378">
        <f>SUM(F71:F74)</f>
        <v>-3332.79</v>
      </c>
      <c r="G75" s="379"/>
      <c r="H75" s="379"/>
      <c r="I75" s="500">
        <f>SUM(I71:I74)</f>
        <v>20434.589999999997</v>
      </c>
      <c r="J75" s="230"/>
    </row>
    <row r="76" spans="4:10" s="8" customFormat="1" ht="19.5" customHeight="1">
      <c r="D76" s="22"/>
      <c r="E76" s="22"/>
      <c r="F76" s="55"/>
      <c r="G76" s="55"/>
      <c r="H76" s="55"/>
      <c r="I76" s="66"/>
      <c r="J76" s="230"/>
    </row>
    <row r="77" spans="1:10" s="8" customFormat="1" ht="19.5" customHeight="1">
      <c r="A77" s="225" t="s">
        <v>50</v>
      </c>
      <c r="B77" s="220" t="s">
        <v>43</v>
      </c>
      <c r="C77" s="219"/>
      <c r="D77" s="22"/>
      <c r="E77" s="22"/>
      <c r="F77" s="55"/>
      <c r="G77" s="55"/>
      <c r="H77" s="55"/>
      <c r="I77" s="66"/>
      <c r="J77" s="230"/>
    </row>
    <row r="78" spans="1:10" s="8" customFormat="1" ht="19.5" customHeight="1">
      <c r="A78" s="216"/>
      <c r="B78" s="216"/>
      <c r="C78" s="211"/>
      <c r="D78" s="22"/>
      <c r="E78" s="22"/>
      <c r="F78" s="55"/>
      <c r="G78" s="55"/>
      <c r="H78" s="55"/>
      <c r="I78" s="66"/>
      <c r="J78" s="230"/>
    </row>
    <row r="79" spans="1:10" s="8" customFormat="1" ht="19.5" customHeight="1" thickBot="1">
      <c r="A79" s="4" t="s">
        <v>2</v>
      </c>
      <c r="B79" s="116"/>
      <c r="C79" s="116"/>
      <c r="D79" s="22"/>
      <c r="E79" s="22"/>
      <c r="F79" s="55"/>
      <c r="G79" s="55"/>
      <c r="H79" s="55"/>
      <c r="I79" s="66"/>
      <c r="J79" s="230"/>
    </row>
    <row r="80" spans="1:10" s="8" customFormat="1" ht="19.5" customHeight="1" thickBot="1">
      <c r="A80" s="110" t="s">
        <v>0</v>
      </c>
      <c r="B80" s="111" t="s">
        <v>1</v>
      </c>
      <c r="C80" s="281" t="s">
        <v>17</v>
      </c>
      <c r="D80" s="313"/>
      <c r="E80" s="313"/>
      <c r="F80" s="198" t="s">
        <v>83</v>
      </c>
      <c r="G80" s="287"/>
      <c r="H80" s="287"/>
      <c r="I80" s="138" t="s">
        <v>84</v>
      </c>
      <c r="J80" s="230"/>
    </row>
    <row r="81" spans="1:10" s="8" customFormat="1" ht="24.75" customHeight="1" thickBot="1">
      <c r="A81" s="165">
        <v>671</v>
      </c>
      <c r="B81" s="176" t="s">
        <v>12</v>
      </c>
      <c r="C81" s="191">
        <v>57850.79</v>
      </c>
      <c r="D81" s="22"/>
      <c r="E81" s="22"/>
      <c r="F81" s="398">
        <v>-8111.63</v>
      </c>
      <c r="G81" s="211"/>
      <c r="H81" s="211"/>
      <c r="I81" s="502">
        <f>C81+F81</f>
        <v>49739.16</v>
      </c>
      <c r="J81" s="230"/>
    </row>
    <row r="82" spans="1:10" s="8" customFormat="1" ht="24.75" customHeight="1" thickBot="1">
      <c r="A82" s="167"/>
      <c r="B82" s="168" t="s">
        <v>20</v>
      </c>
      <c r="C82" s="273">
        <f>SUM(C81:C81)</f>
        <v>57850.79</v>
      </c>
      <c r="D82" s="313"/>
      <c r="E82" s="313"/>
      <c r="F82" s="378">
        <f>F81</f>
        <v>-8111.63</v>
      </c>
      <c r="G82" s="379"/>
      <c r="H82" s="379"/>
      <c r="I82" s="500">
        <f>I81</f>
        <v>49739.16</v>
      </c>
      <c r="J82" s="230"/>
    </row>
    <row r="83" spans="4:10" s="8" customFormat="1" ht="19.5" customHeight="1">
      <c r="D83" s="22"/>
      <c r="E83" s="22"/>
      <c r="F83" s="55"/>
      <c r="G83" s="55"/>
      <c r="H83" s="55"/>
      <c r="I83" s="66"/>
      <c r="J83" s="230"/>
    </row>
    <row r="84" spans="1:10" s="8" customFormat="1" ht="19.5" customHeight="1" thickBot="1">
      <c r="A84" s="71" t="s">
        <v>3</v>
      </c>
      <c r="D84" s="22"/>
      <c r="E84" s="22"/>
      <c r="F84" s="55"/>
      <c r="G84" s="55"/>
      <c r="H84" s="55"/>
      <c r="I84" s="66"/>
      <c r="J84" s="230"/>
    </row>
    <row r="85" spans="1:10" s="8" customFormat="1" ht="24.75" customHeight="1" thickBot="1">
      <c r="A85" s="106" t="s">
        <v>0</v>
      </c>
      <c r="B85" s="140" t="s">
        <v>1</v>
      </c>
      <c r="C85" s="140" t="s">
        <v>21</v>
      </c>
      <c r="D85" s="316">
        <f>D69</f>
        <v>0</v>
      </c>
      <c r="E85" s="316">
        <f>E69</f>
        <v>0</v>
      </c>
      <c r="F85" s="198" t="s">
        <v>83</v>
      </c>
      <c r="G85" s="287"/>
      <c r="H85" s="287"/>
      <c r="I85" s="138" t="s">
        <v>84</v>
      </c>
      <c r="J85" s="230"/>
    </row>
    <row r="86" spans="1:10" s="8" customFormat="1" ht="21.75" customHeight="1">
      <c r="A86" s="153">
        <v>311</v>
      </c>
      <c r="B86" s="154" t="s">
        <v>25</v>
      </c>
      <c r="C86" s="279">
        <v>49052.14</v>
      </c>
      <c r="D86" s="56"/>
      <c r="E86" s="56"/>
      <c r="F86" s="332">
        <v>-6612.7</v>
      </c>
      <c r="G86" s="332"/>
      <c r="H86" s="332"/>
      <c r="I86" s="383">
        <f>C86+F86</f>
        <v>42439.44</v>
      </c>
      <c r="J86" s="230"/>
    </row>
    <row r="87" spans="1:18" ht="21.75" customHeight="1">
      <c r="A87" s="156">
        <v>313</v>
      </c>
      <c r="B87" s="157" t="s">
        <v>26</v>
      </c>
      <c r="C87" s="280">
        <v>8437.17</v>
      </c>
      <c r="D87" s="136"/>
      <c r="E87" s="137"/>
      <c r="F87" s="197">
        <v>-1137.45</v>
      </c>
      <c r="G87" s="197"/>
      <c r="H87" s="197"/>
      <c r="I87" s="383">
        <f>C87+F87</f>
        <v>7299.72</v>
      </c>
      <c r="J87" s="8"/>
      <c r="M87" s="8"/>
      <c r="N87" s="8"/>
      <c r="O87" s="8"/>
      <c r="P87" s="8"/>
      <c r="Q87" s="8"/>
      <c r="R87" s="8"/>
    </row>
    <row r="88" spans="1:10" ht="21.75" customHeight="1">
      <c r="A88" s="156">
        <v>321</v>
      </c>
      <c r="B88" s="171" t="s">
        <v>27</v>
      </c>
      <c r="C88" s="534">
        <v>361.48</v>
      </c>
      <c r="D88" s="104"/>
      <c r="E88" s="53"/>
      <c r="F88" s="197">
        <v>-361.48</v>
      </c>
      <c r="G88" s="197"/>
      <c r="H88" s="536"/>
      <c r="I88" s="383">
        <f>C88+F88</f>
        <v>0</v>
      </c>
      <c r="J88" s="8"/>
    </row>
    <row r="89" spans="1:10" ht="21.75" customHeight="1" thickBot="1">
      <c r="A89" s="193">
        <v>323</v>
      </c>
      <c r="B89" s="157" t="s">
        <v>15</v>
      </c>
      <c r="C89" s="315">
        <v>0</v>
      </c>
      <c r="D89" s="526"/>
      <c r="E89" s="323"/>
      <c r="F89" s="211"/>
      <c r="G89" s="211"/>
      <c r="H89" s="211"/>
      <c r="I89" s="383">
        <f>C89+F89</f>
        <v>0</v>
      </c>
      <c r="J89" s="8"/>
    </row>
    <row r="90" spans="1:10" ht="24.75" customHeight="1" thickBot="1">
      <c r="A90" s="159"/>
      <c r="B90" s="174" t="s">
        <v>28</v>
      </c>
      <c r="C90" s="264">
        <f>SUM(C86:C88)</f>
        <v>57850.79</v>
      </c>
      <c r="D90" s="95"/>
      <c r="E90" s="74"/>
      <c r="F90" s="379">
        <f>SUM(F86:F89)</f>
        <v>-8111.629999999999</v>
      </c>
      <c r="G90" s="379"/>
      <c r="H90" s="379"/>
      <c r="I90" s="175">
        <f>SUM(I86:I89)</f>
        <v>49739.16</v>
      </c>
      <c r="J90" s="8"/>
    </row>
    <row r="91" spans="1:10" ht="19.5" customHeight="1">
      <c r="A91" s="132"/>
      <c r="C91" s="143"/>
      <c r="D91" s="526"/>
      <c r="E91" s="323"/>
      <c r="F91" s="143"/>
      <c r="G91" s="143"/>
      <c r="H91" s="143"/>
      <c r="I91" s="143"/>
      <c r="J91" s="8"/>
    </row>
    <row r="92" spans="3:10" ht="19.5" customHeight="1">
      <c r="C92" s="143"/>
      <c r="D92" s="526"/>
      <c r="E92" s="323"/>
      <c r="F92" s="143"/>
      <c r="G92" s="143"/>
      <c r="H92" s="143"/>
      <c r="I92" s="143"/>
      <c r="J92" s="8"/>
    </row>
    <row r="93" spans="3:10" ht="19.5" customHeight="1">
      <c r="C93" s="8"/>
      <c r="D93" s="36"/>
      <c r="E93" s="36"/>
      <c r="F93" s="24"/>
      <c r="G93" s="24"/>
      <c r="H93" s="24"/>
      <c r="I93" s="24"/>
      <c r="J93" s="8"/>
    </row>
    <row r="94" spans="2:10" ht="19.5" customHeight="1">
      <c r="B94" s="493" t="s">
        <v>148</v>
      </c>
      <c r="J94" s="8"/>
    </row>
    <row r="95" spans="1:10" ht="19.5" customHeight="1">
      <c r="A95" s="131"/>
      <c r="B95" s="132" t="s">
        <v>150</v>
      </c>
      <c r="C95" s="109"/>
      <c r="D95" s="36"/>
      <c r="E95" s="36"/>
      <c r="F95" s="24"/>
      <c r="G95" s="24"/>
      <c r="H95" s="24"/>
      <c r="I95" s="24"/>
      <c r="J95" s="8"/>
    </row>
    <row r="96" spans="1:10" ht="19.5" customHeight="1">
      <c r="A96" s="71" t="s">
        <v>49</v>
      </c>
      <c r="B96" s="71" t="s">
        <v>41</v>
      </c>
      <c r="C96" s="8"/>
      <c r="D96" s="36"/>
      <c r="E96" s="36"/>
      <c r="F96" s="24"/>
      <c r="G96" s="24"/>
      <c r="H96" s="24"/>
      <c r="I96" s="24"/>
      <c r="J96" s="8"/>
    </row>
    <row r="97" spans="1:10" ht="19.5" customHeight="1" thickBot="1">
      <c r="A97" s="4" t="s">
        <v>2</v>
      </c>
      <c r="B97" s="116"/>
      <c r="C97" s="116"/>
      <c r="D97" s="36"/>
      <c r="E97" s="36"/>
      <c r="F97" s="24"/>
      <c r="G97" s="24"/>
      <c r="H97" s="24"/>
      <c r="I97" s="37"/>
      <c r="J97" s="8"/>
    </row>
    <row r="98" spans="1:10" ht="24.75" customHeight="1" thickBot="1">
      <c r="A98" s="110" t="s">
        <v>0</v>
      </c>
      <c r="B98" s="111" t="s">
        <v>1</v>
      </c>
      <c r="C98" s="281" t="s">
        <v>17</v>
      </c>
      <c r="D98" s="306"/>
      <c r="E98" s="306"/>
      <c r="F98" s="198" t="s">
        <v>83</v>
      </c>
      <c r="G98" s="287"/>
      <c r="H98" s="287"/>
      <c r="I98" s="138" t="s">
        <v>84</v>
      </c>
      <c r="J98" s="8"/>
    </row>
    <row r="99" spans="1:10" ht="21.75" customHeight="1" thickBot="1">
      <c r="A99" s="165">
        <v>671</v>
      </c>
      <c r="B99" s="176" t="s">
        <v>12</v>
      </c>
      <c r="C99" s="191">
        <v>0</v>
      </c>
      <c r="D99" s="36"/>
      <c r="E99" s="36"/>
      <c r="F99" s="399">
        <v>30064.23</v>
      </c>
      <c r="G99" s="211"/>
      <c r="H99" s="211"/>
      <c r="I99" s="499">
        <f>C99+F99</f>
        <v>30064.23</v>
      </c>
      <c r="J99" s="8"/>
    </row>
    <row r="100" spans="1:10" ht="21.75" customHeight="1" thickBot="1">
      <c r="A100" s="167"/>
      <c r="B100" s="168" t="s">
        <v>20</v>
      </c>
      <c r="C100" s="273">
        <f>SUM(C99:C99)</f>
        <v>0</v>
      </c>
      <c r="D100" s="306"/>
      <c r="E100" s="306"/>
      <c r="F100" s="378">
        <f>F99</f>
        <v>30064.23</v>
      </c>
      <c r="G100" s="379"/>
      <c r="H100" s="379"/>
      <c r="I100" s="500">
        <f>I99</f>
        <v>30064.23</v>
      </c>
      <c r="J100" s="8"/>
    </row>
    <row r="101" spans="1:10" ht="19.5" customHeight="1">
      <c r="A101" s="8"/>
      <c r="B101" s="205"/>
      <c r="C101" s="8"/>
      <c r="D101" s="36"/>
      <c r="E101" s="36"/>
      <c r="F101" s="24"/>
      <c r="G101" s="24"/>
      <c r="H101" s="24"/>
      <c r="I101" s="52"/>
      <c r="J101" s="8"/>
    </row>
    <row r="102" spans="1:10" ht="19.5" customHeight="1" thickBot="1">
      <c r="A102" s="14" t="s">
        <v>3</v>
      </c>
      <c r="B102" s="130"/>
      <c r="C102" s="116"/>
      <c r="D102" s="22"/>
      <c r="E102" s="22"/>
      <c r="F102" s="55"/>
      <c r="G102" s="55"/>
      <c r="H102" s="55"/>
      <c r="I102" s="70"/>
      <c r="J102" s="8"/>
    </row>
    <row r="103" spans="1:10" ht="24.75" customHeight="1" thickBot="1">
      <c r="A103" s="106" t="s">
        <v>0</v>
      </c>
      <c r="B103" s="140" t="s">
        <v>1</v>
      </c>
      <c r="C103" s="140" t="s">
        <v>21</v>
      </c>
      <c r="D103" s="313"/>
      <c r="E103" s="313"/>
      <c r="F103" s="198" t="s">
        <v>83</v>
      </c>
      <c r="G103" s="287"/>
      <c r="H103" s="287"/>
      <c r="I103" s="138" t="s">
        <v>84</v>
      </c>
      <c r="J103" s="8"/>
    </row>
    <row r="104" spans="1:10" ht="21.75" customHeight="1">
      <c r="A104" s="153">
        <v>311</v>
      </c>
      <c r="B104" s="154" t="s">
        <v>25</v>
      </c>
      <c r="C104" s="279">
        <v>0</v>
      </c>
      <c r="D104" s="22"/>
      <c r="E104" s="22"/>
      <c r="F104" s="283">
        <v>24047.5</v>
      </c>
      <c r="G104" s="283"/>
      <c r="H104" s="283"/>
      <c r="I104" s="383">
        <f>C104+F104</f>
        <v>24047.5</v>
      </c>
      <c r="J104" s="8"/>
    </row>
    <row r="105" spans="1:10" ht="21.75" customHeight="1">
      <c r="A105" s="156">
        <v>313</v>
      </c>
      <c r="B105" s="157" t="s">
        <v>26</v>
      </c>
      <c r="C105" s="280">
        <v>0</v>
      </c>
      <c r="D105" s="22"/>
      <c r="E105" s="22"/>
      <c r="F105" s="197">
        <v>4136.17</v>
      </c>
      <c r="G105" s="197"/>
      <c r="H105" s="197"/>
      <c r="I105" s="383">
        <f>C105+F105</f>
        <v>4136.17</v>
      </c>
      <c r="J105" s="8"/>
    </row>
    <row r="106" spans="1:10" ht="21.75" customHeight="1">
      <c r="A106" s="156">
        <v>321</v>
      </c>
      <c r="B106" s="171" t="s">
        <v>27</v>
      </c>
      <c r="C106" s="534">
        <v>0</v>
      </c>
      <c r="D106" s="535"/>
      <c r="E106" s="535"/>
      <c r="F106" s="197">
        <v>1403.4</v>
      </c>
      <c r="G106" s="197"/>
      <c r="H106" s="197"/>
      <c r="I106" s="383">
        <f>C106+F106</f>
        <v>1403.4</v>
      </c>
      <c r="J106" s="8"/>
    </row>
    <row r="107" spans="1:10" ht="21.75" customHeight="1" thickBot="1">
      <c r="A107" s="193">
        <v>323</v>
      </c>
      <c r="B107" s="157" t="s">
        <v>15</v>
      </c>
      <c r="C107" s="315">
        <v>0</v>
      </c>
      <c r="D107" s="22"/>
      <c r="E107" s="22"/>
      <c r="F107" s="399">
        <v>477.16</v>
      </c>
      <c r="G107" s="211"/>
      <c r="H107" s="211"/>
      <c r="I107" s="383">
        <f>C107+F107</f>
        <v>477.16</v>
      </c>
      <c r="J107" s="8"/>
    </row>
    <row r="108" spans="1:10" ht="24.75" customHeight="1" thickBot="1">
      <c r="A108" s="159"/>
      <c r="B108" s="174" t="s">
        <v>28</v>
      </c>
      <c r="C108" s="264">
        <f>SUM(C104:C106)</f>
        <v>0</v>
      </c>
      <c r="D108" s="313"/>
      <c r="E108" s="313"/>
      <c r="F108" s="378">
        <f>SUM(F104:F107)</f>
        <v>30064.23</v>
      </c>
      <c r="G108" s="379"/>
      <c r="H108" s="379"/>
      <c r="I108" s="500">
        <f>SUM(I104:I107)</f>
        <v>30064.23</v>
      </c>
      <c r="J108" s="8"/>
    </row>
    <row r="109" spans="1:10" ht="19.5" customHeight="1">
      <c r="A109" s="8"/>
      <c r="B109" s="8"/>
      <c r="C109" s="8"/>
      <c r="D109" s="22"/>
      <c r="E109" s="22"/>
      <c r="F109" s="55"/>
      <c r="G109" s="55"/>
      <c r="H109" s="55"/>
      <c r="I109" s="66"/>
      <c r="J109" s="8"/>
    </row>
    <row r="110" spans="1:10" ht="20.25" customHeight="1">
      <c r="A110" s="225" t="s">
        <v>50</v>
      </c>
      <c r="B110" s="220" t="s">
        <v>43</v>
      </c>
      <c r="C110" s="219"/>
      <c r="D110" s="22"/>
      <c r="E110" s="22"/>
      <c r="F110" s="55"/>
      <c r="G110" s="55"/>
      <c r="H110" s="55"/>
      <c r="I110" s="66"/>
      <c r="J110" s="8"/>
    </row>
    <row r="111" spans="1:10" ht="24.75" customHeight="1">
      <c r="A111" s="216"/>
      <c r="B111" s="216"/>
      <c r="C111" s="211"/>
      <c r="D111" s="22"/>
      <c r="E111" s="22"/>
      <c r="F111" s="55"/>
      <c r="G111" s="55"/>
      <c r="H111" s="55"/>
      <c r="I111" s="66"/>
      <c r="J111" s="8"/>
    </row>
    <row r="112" spans="1:10" ht="19.5" customHeight="1" thickBot="1">
      <c r="A112" s="4" t="s">
        <v>2</v>
      </c>
      <c r="B112" s="116"/>
      <c r="C112" s="116"/>
      <c r="D112" s="22"/>
      <c r="E112" s="22"/>
      <c r="F112" s="55"/>
      <c r="G112" s="55"/>
      <c r="H112" s="55"/>
      <c r="I112" s="66"/>
      <c r="J112" s="8"/>
    </row>
    <row r="113" spans="1:10" ht="24.75" customHeight="1" thickBot="1">
      <c r="A113" s="110" t="s">
        <v>0</v>
      </c>
      <c r="B113" s="111" t="s">
        <v>1</v>
      </c>
      <c r="C113" s="281" t="s">
        <v>17</v>
      </c>
      <c r="D113" s="313"/>
      <c r="E113" s="313"/>
      <c r="F113" s="198" t="s">
        <v>83</v>
      </c>
      <c r="G113" s="287"/>
      <c r="H113" s="287"/>
      <c r="I113" s="138" t="s">
        <v>84</v>
      </c>
      <c r="J113" s="93"/>
    </row>
    <row r="114" spans="1:10" ht="21.75" customHeight="1" thickBot="1">
      <c r="A114" s="165">
        <v>671</v>
      </c>
      <c r="B114" s="176" t="s">
        <v>12</v>
      </c>
      <c r="C114" s="191">
        <v>0</v>
      </c>
      <c r="D114" s="22"/>
      <c r="E114" s="22"/>
      <c r="F114" s="398">
        <v>12780.62</v>
      </c>
      <c r="G114" s="211"/>
      <c r="H114" s="211"/>
      <c r="I114" s="502">
        <f>C114+F114</f>
        <v>12780.62</v>
      </c>
      <c r="J114" s="93"/>
    </row>
    <row r="115" spans="1:10" ht="24.75" customHeight="1" thickBot="1">
      <c r="A115" s="167"/>
      <c r="B115" s="168" t="s">
        <v>20</v>
      </c>
      <c r="C115" s="273">
        <f>SUM(C114:C114)</f>
        <v>0</v>
      </c>
      <c r="D115" s="313"/>
      <c r="E115" s="313"/>
      <c r="F115" s="378">
        <f>F114</f>
        <v>12780.62</v>
      </c>
      <c r="G115" s="379"/>
      <c r="H115" s="379"/>
      <c r="I115" s="500">
        <f>I114</f>
        <v>12780.62</v>
      </c>
      <c r="J115" s="93"/>
    </row>
    <row r="116" spans="1:10" ht="19.5" customHeight="1">
      <c r="A116" s="8"/>
      <c r="B116" s="8"/>
      <c r="C116" s="8"/>
      <c r="D116" s="22"/>
      <c r="E116" s="22"/>
      <c r="F116" s="55"/>
      <c r="G116" s="55"/>
      <c r="H116" s="55"/>
      <c r="I116" s="66"/>
      <c r="J116" s="93"/>
    </row>
    <row r="117" spans="1:10" ht="19.5" customHeight="1" thickBot="1">
      <c r="A117" s="71" t="s">
        <v>3</v>
      </c>
      <c r="B117" s="8"/>
      <c r="C117" s="8"/>
      <c r="D117" s="22"/>
      <c r="E117" s="22"/>
      <c r="F117" s="55"/>
      <c r="G117" s="55"/>
      <c r="H117" s="55"/>
      <c r="I117" s="66"/>
      <c r="J117" s="93"/>
    </row>
    <row r="118" spans="1:10" ht="24.75" customHeight="1" thickBot="1">
      <c r="A118" s="106" t="s">
        <v>0</v>
      </c>
      <c r="B118" s="140" t="s">
        <v>1</v>
      </c>
      <c r="C118" s="140" t="s">
        <v>21</v>
      </c>
      <c r="D118" s="316">
        <f>D102</f>
        <v>0</v>
      </c>
      <c r="E118" s="316">
        <f>E102</f>
        <v>0</v>
      </c>
      <c r="F118" s="198" t="s">
        <v>83</v>
      </c>
      <c r="G118" s="287"/>
      <c r="H118" s="287"/>
      <c r="I118" s="138" t="s">
        <v>84</v>
      </c>
      <c r="J118" s="8"/>
    </row>
    <row r="119" spans="1:10" ht="21.75" customHeight="1">
      <c r="A119" s="153">
        <v>311</v>
      </c>
      <c r="B119" s="154" t="s">
        <v>25</v>
      </c>
      <c r="C119" s="279">
        <v>0</v>
      </c>
      <c r="D119" s="56"/>
      <c r="E119" s="56"/>
      <c r="F119" s="332">
        <v>10222.85</v>
      </c>
      <c r="G119" s="332"/>
      <c r="H119" s="332"/>
      <c r="I119" s="383">
        <f>C119+F119</f>
        <v>10222.85</v>
      </c>
      <c r="J119" s="8"/>
    </row>
    <row r="120" spans="1:10" ht="21.75" customHeight="1">
      <c r="A120" s="156">
        <v>313</v>
      </c>
      <c r="B120" s="157" t="s">
        <v>26</v>
      </c>
      <c r="C120" s="280">
        <v>0</v>
      </c>
      <c r="D120" s="136"/>
      <c r="E120" s="137"/>
      <c r="F120" s="197">
        <v>1758.33</v>
      </c>
      <c r="G120" s="197"/>
      <c r="H120" s="197"/>
      <c r="I120" s="383">
        <f>C120+F120</f>
        <v>1758.33</v>
      </c>
      <c r="J120" s="8"/>
    </row>
    <row r="121" spans="1:10" ht="21.75" customHeight="1">
      <c r="A121" s="156">
        <v>321</v>
      </c>
      <c r="B121" s="171" t="s">
        <v>27</v>
      </c>
      <c r="C121" s="534">
        <v>0</v>
      </c>
      <c r="D121" s="104"/>
      <c r="E121" s="53"/>
      <c r="F121" s="197">
        <v>596.6</v>
      </c>
      <c r="G121" s="197"/>
      <c r="H121" s="536"/>
      <c r="I121" s="383">
        <f>C121+F121</f>
        <v>596.6</v>
      </c>
      <c r="J121" s="8"/>
    </row>
    <row r="122" spans="1:10" ht="21.75" customHeight="1" thickBot="1">
      <c r="A122" s="193">
        <v>323</v>
      </c>
      <c r="B122" s="157" t="s">
        <v>15</v>
      </c>
      <c r="C122" s="315">
        <v>0</v>
      </c>
      <c r="D122" s="526"/>
      <c r="E122" s="323"/>
      <c r="F122" s="211">
        <v>202.84</v>
      </c>
      <c r="G122" s="211"/>
      <c r="H122" s="211"/>
      <c r="I122" s="383">
        <f>C122+F122</f>
        <v>202.84</v>
      </c>
      <c r="J122" s="8"/>
    </row>
    <row r="123" spans="1:9" ht="24.75" customHeight="1" thickBot="1">
      <c r="A123" s="159"/>
      <c r="B123" s="174" t="s">
        <v>28</v>
      </c>
      <c r="C123" s="264">
        <f>SUM(C119:C121)</f>
        <v>0</v>
      </c>
      <c r="D123" s="95"/>
      <c r="E123" s="74"/>
      <c r="F123" s="379">
        <f>SUM(F119:F122)</f>
        <v>12780.62</v>
      </c>
      <c r="G123" s="379"/>
      <c r="H123" s="379"/>
      <c r="I123" s="175">
        <f>SUM(I119:I122)</f>
        <v>12780.62</v>
      </c>
    </row>
    <row r="124" spans="10:13" ht="19.5" customHeight="1">
      <c r="J124" s="42"/>
      <c r="K124" s="42"/>
      <c r="L124" s="42"/>
      <c r="M124" s="8"/>
    </row>
    <row r="125" spans="10:13" ht="19.5" customHeight="1">
      <c r="J125" s="42"/>
      <c r="K125" s="42"/>
      <c r="L125" s="42"/>
      <c r="M125" s="8"/>
    </row>
    <row r="126" spans="1:2" ht="19.5" customHeight="1">
      <c r="A126" s="132"/>
      <c r="B126" s="524" t="s">
        <v>135</v>
      </c>
    </row>
    <row r="127" spans="1:2" ht="29.25" customHeight="1">
      <c r="A127" s="71" t="s">
        <v>49</v>
      </c>
      <c r="B127" s="71" t="s">
        <v>41</v>
      </c>
    </row>
    <row r="128" spans="1:9" ht="19.5" customHeight="1" thickBot="1">
      <c r="A128" s="4" t="s">
        <v>2</v>
      </c>
      <c r="C128" s="116"/>
      <c r="D128" s="36"/>
      <c r="E128" s="36"/>
      <c r="F128" s="24"/>
      <c r="G128" s="24"/>
      <c r="H128" s="24"/>
      <c r="I128" s="37"/>
    </row>
    <row r="129" spans="1:9" ht="24.75" customHeight="1" thickBot="1">
      <c r="A129" s="110" t="s">
        <v>0</v>
      </c>
      <c r="B129" s="111" t="s">
        <v>1</v>
      </c>
      <c r="C129" s="281" t="s">
        <v>17</v>
      </c>
      <c r="D129" s="306"/>
      <c r="E129" s="306"/>
      <c r="F129" s="198" t="s">
        <v>83</v>
      </c>
      <c r="G129" s="287"/>
      <c r="H129" s="287"/>
      <c r="I129" s="138" t="s">
        <v>84</v>
      </c>
    </row>
    <row r="130" spans="1:9" ht="21.75" customHeight="1" thickBot="1">
      <c r="A130" s="165">
        <v>671</v>
      </c>
      <c r="B130" s="176" t="s">
        <v>12</v>
      </c>
      <c r="C130" s="191">
        <v>0</v>
      </c>
      <c r="D130" s="36"/>
      <c r="E130" s="36"/>
      <c r="F130" s="399">
        <v>680</v>
      </c>
      <c r="G130" s="211"/>
      <c r="H130" s="211"/>
      <c r="I130" s="499">
        <v>680</v>
      </c>
    </row>
    <row r="131" spans="1:9" ht="24.75" customHeight="1" thickBot="1">
      <c r="A131" s="167"/>
      <c r="B131" s="168" t="s">
        <v>20</v>
      </c>
      <c r="C131" s="273">
        <f>SUM(C130:C130)</f>
        <v>0</v>
      </c>
      <c r="D131" s="306"/>
      <c r="E131" s="306"/>
      <c r="F131" s="378">
        <f>F130</f>
        <v>680</v>
      </c>
      <c r="G131" s="379"/>
      <c r="H131" s="379"/>
      <c r="I131" s="500">
        <f>I130</f>
        <v>680</v>
      </c>
    </row>
    <row r="132" ht="18.75" customHeight="1"/>
    <row r="133" spans="1:9" ht="18.75" customHeight="1" thickBot="1">
      <c r="A133" s="14" t="s">
        <v>3</v>
      </c>
      <c r="B133" s="130"/>
      <c r="C133" s="116"/>
      <c r="D133" s="22"/>
      <c r="E133" s="22"/>
      <c r="F133" s="55"/>
      <c r="G133" s="55"/>
      <c r="H133" s="55"/>
      <c r="I133" s="70"/>
    </row>
    <row r="134" spans="1:9" ht="24.75" customHeight="1" thickBot="1">
      <c r="A134" s="106" t="s">
        <v>0</v>
      </c>
      <c r="B134" s="140" t="s">
        <v>1</v>
      </c>
      <c r="C134" s="140" t="s">
        <v>21</v>
      </c>
      <c r="D134" s="313"/>
      <c r="E134" s="313"/>
      <c r="F134" s="198" t="s">
        <v>83</v>
      </c>
      <c r="G134" s="287"/>
      <c r="H134" s="287"/>
      <c r="I134" s="138" t="s">
        <v>84</v>
      </c>
    </row>
    <row r="135" spans="1:9" ht="21.75" customHeight="1" thickBot="1">
      <c r="A135" s="181">
        <v>329</v>
      </c>
      <c r="B135" s="311" t="s">
        <v>136</v>
      </c>
      <c r="C135" s="312">
        <v>0</v>
      </c>
      <c r="D135" s="22"/>
      <c r="E135" s="22"/>
      <c r="F135" s="266">
        <v>680</v>
      </c>
      <c r="G135" s="266"/>
      <c r="H135" s="266"/>
      <c r="I135" s="501">
        <v>680</v>
      </c>
    </row>
    <row r="136" spans="1:115" s="134" customFormat="1" ht="24.75" customHeight="1" thickBot="1">
      <c r="A136" s="159"/>
      <c r="B136" s="174" t="s">
        <v>28</v>
      </c>
      <c r="C136" s="264">
        <f>SUM(C135:C135)</f>
        <v>0</v>
      </c>
      <c r="D136" s="313"/>
      <c r="E136" s="313"/>
      <c r="F136" s="378">
        <f>SUM(F135:F135)</f>
        <v>680</v>
      </c>
      <c r="G136" s="379"/>
      <c r="H136" s="379"/>
      <c r="I136" s="500">
        <f>I135</f>
        <v>680</v>
      </c>
      <c r="J136" s="132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CU136" s="145"/>
      <c r="CV136" s="145"/>
      <c r="CW136" s="145"/>
      <c r="CX136" s="145"/>
      <c r="CY136" s="145"/>
      <c r="CZ136" s="145"/>
      <c r="DA136" s="145"/>
      <c r="DB136" s="145"/>
      <c r="DC136" s="145"/>
      <c r="DD136" s="145"/>
      <c r="DE136" s="145"/>
      <c r="DF136" s="145"/>
      <c r="DG136" s="145"/>
      <c r="DH136" s="145"/>
      <c r="DI136" s="145"/>
      <c r="DJ136" s="145"/>
      <c r="DK136" s="145"/>
    </row>
    <row r="137" spans="3:115" ht="18.75" customHeight="1">
      <c r="C137" s="8"/>
      <c r="D137" s="135"/>
      <c r="E137" s="62"/>
      <c r="F137" s="49"/>
      <c r="G137" s="23"/>
      <c r="H137" s="34"/>
      <c r="I137" s="23"/>
      <c r="J137" s="7"/>
      <c r="K137" s="3"/>
      <c r="L137" s="3"/>
      <c r="M137" s="3"/>
      <c r="N137" s="3"/>
      <c r="O137" s="3"/>
      <c r="P137" s="40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</row>
    <row r="138" spans="2:115" ht="19.5" customHeight="1">
      <c r="B138" s="493" t="s">
        <v>149</v>
      </c>
      <c r="J138" s="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</row>
    <row r="139" spans="10:115" ht="19.5" customHeight="1">
      <c r="J139" s="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</row>
    <row r="140" spans="1:115" ht="19.5" customHeight="1">
      <c r="A140" s="132"/>
      <c r="B140" s="132" t="s">
        <v>76</v>
      </c>
      <c r="C140" s="8"/>
      <c r="D140" s="103"/>
      <c r="E140" s="30"/>
      <c r="F140" s="143"/>
      <c r="G140" s="144"/>
      <c r="H140" s="143"/>
      <c r="I140" s="143"/>
      <c r="J140" s="8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</row>
    <row r="141" spans="1:115" ht="19.5" customHeight="1">
      <c r="A141" s="71" t="s">
        <v>49</v>
      </c>
      <c r="B141" s="220" t="s">
        <v>44</v>
      </c>
      <c r="C141" s="8"/>
      <c r="D141" s="104"/>
      <c r="E141" s="53"/>
      <c r="F141" s="385"/>
      <c r="G141" s="386"/>
      <c r="H141" s="386"/>
      <c r="I141" s="385"/>
      <c r="J141" s="7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</row>
    <row r="142" spans="1:115" ht="19.5" customHeight="1">
      <c r="A142" s="71"/>
      <c r="B142" s="220"/>
      <c r="C142" s="8"/>
      <c r="D142" s="317"/>
      <c r="E142" s="318"/>
      <c r="F142" s="385"/>
      <c r="G142" s="386"/>
      <c r="H142" s="386"/>
      <c r="I142" s="385"/>
      <c r="J142" s="7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</row>
    <row r="143" spans="1:115" ht="18" customHeight="1" thickBot="1">
      <c r="A143" s="71" t="s">
        <v>2</v>
      </c>
      <c r="B143" s="8"/>
      <c r="C143" s="8"/>
      <c r="D143" s="322"/>
      <c r="E143" s="62"/>
      <c r="F143" s="385"/>
      <c r="G143" s="211"/>
      <c r="H143" s="211"/>
      <c r="I143" s="385"/>
      <c r="J143" s="7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</row>
    <row r="144" spans="1:115" ht="24.75" customHeight="1" thickBot="1">
      <c r="A144" s="106" t="s">
        <v>0</v>
      </c>
      <c r="B144" s="198" t="s">
        <v>1</v>
      </c>
      <c r="C144" s="140" t="s">
        <v>17</v>
      </c>
      <c r="D144" s="308"/>
      <c r="E144" s="74"/>
      <c r="F144" s="198" t="s">
        <v>83</v>
      </c>
      <c r="G144" s="504"/>
      <c r="H144" s="505"/>
      <c r="I144" s="138" t="s">
        <v>84</v>
      </c>
      <c r="J144" s="7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</row>
    <row r="145" spans="1:115" s="8" customFormat="1" ht="30" customHeight="1" thickBot="1">
      <c r="A145" s="193">
        <v>671</v>
      </c>
      <c r="B145" s="203" t="s">
        <v>35</v>
      </c>
      <c r="C145" s="278">
        <v>23327.25</v>
      </c>
      <c r="D145" s="214"/>
      <c r="E145" s="323"/>
      <c r="F145" s="388">
        <v>-14329.96</v>
      </c>
      <c r="G145" s="143"/>
      <c r="H145" s="143"/>
      <c r="I145" s="389">
        <f>C145+F145</f>
        <v>8997.29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8" customFormat="1" ht="24.75" customHeight="1" thickBot="1">
      <c r="A146" s="106"/>
      <c r="B146" s="160" t="s">
        <v>20</v>
      </c>
      <c r="C146" s="263">
        <f>C145</f>
        <v>23327.25</v>
      </c>
      <c r="D146" s="95"/>
      <c r="E146" s="74"/>
      <c r="F146" s="533">
        <v>-14329.96</v>
      </c>
      <c r="G146" s="379"/>
      <c r="H146" s="379"/>
      <c r="I146" s="380">
        <f>I145</f>
        <v>8997.29</v>
      </c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0:115" s="8" customFormat="1" ht="18.75" customHeight="1"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0:115" s="8" customFormat="1" ht="18.75" customHeight="1"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ht="18.75" customHeight="1" thickBot="1">
      <c r="A149" s="71" t="s">
        <v>3</v>
      </c>
      <c r="D149" s="93"/>
      <c r="E149" s="93"/>
      <c r="F149" s="391"/>
      <c r="G149" s="391"/>
      <c r="H149" s="391"/>
      <c r="I149" s="391"/>
      <c r="J149" s="7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</row>
    <row r="150" spans="1:115" ht="24.75" customHeight="1" thickBot="1">
      <c r="A150" s="106" t="s">
        <v>0</v>
      </c>
      <c r="B150" s="198" t="s">
        <v>1</v>
      </c>
      <c r="C150" s="140" t="s">
        <v>21</v>
      </c>
      <c r="D150" s="324"/>
      <c r="E150" s="324"/>
      <c r="F150" s="198" t="s">
        <v>83</v>
      </c>
      <c r="G150" s="504"/>
      <c r="H150" s="505"/>
      <c r="I150" s="138" t="s">
        <v>84</v>
      </c>
      <c r="J150" s="7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</row>
    <row r="151" spans="1:115" ht="24.75" customHeight="1">
      <c r="A151" s="153">
        <v>311</v>
      </c>
      <c r="B151" s="154" t="s">
        <v>25</v>
      </c>
      <c r="C151" s="274">
        <v>18052.2</v>
      </c>
      <c r="D151" s="93"/>
      <c r="E151" s="93"/>
      <c r="F151" s="537">
        <v>-10989.7</v>
      </c>
      <c r="G151" s="538"/>
      <c r="H151" s="538"/>
      <c r="I151" s="332">
        <f>C151+F151</f>
        <v>7062.5</v>
      </c>
      <c r="J151" s="7"/>
      <c r="K151" s="3"/>
      <c r="L151" s="41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</row>
    <row r="152" spans="1:115" ht="24.75" customHeight="1">
      <c r="A152" s="156">
        <v>313</v>
      </c>
      <c r="B152" s="157" t="s">
        <v>26</v>
      </c>
      <c r="C152" s="275">
        <v>3105.05</v>
      </c>
      <c r="D152" s="93"/>
      <c r="E152" s="93"/>
      <c r="F152" s="539">
        <v>-1890.26</v>
      </c>
      <c r="G152" s="540"/>
      <c r="H152" s="540"/>
      <c r="I152" s="332">
        <f>C152+F152</f>
        <v>1214.7900000000002</v>
      </c>
      <c r="J152" s="7"/>
      <c r="K152" s="3"/>
      <c r="L152" s="4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</row>
    <row r="153" spans="1:115" ht="24.75" customHeight="1">
      <c r="A153" s="156">
        <v>321</v>
      </c>
      <c r="B153" s="157" t="s">
        <v>46</v>
      </c>
      <c r="C153" s="275">
        <v>2085</v>
      </c>
      <c r="D153" s="93"/>
      <c r="E153" s="93"/>
      <c r="F153" s="539">
        <v>-1365</v>
      </c>
      <c r="G153" s="540"/>
      <c r="H153" s="540"/>
      <c r="I153" s="332">
        <f>C153+F153</f>
        <v>720</v>
      </c>
      <c r="J153" s="7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</row>
    <row r="154" spans="1:115" ht="24.75" customHeight="1" thickBot="1">
      <c r="A154" s="193">
        <v>323</v>
      </c>
      <c r="B154" s="182" t="s">
        <v>15</v>
      </c>
      <c r="C154" s="276">
        <v>85</v>
      </c>
      <c r="D154" s="8"/>
      <c r="E154" s="8"/>
      <c r="F154" s="541">
        <v>-85</v>
      </c>
      <c r="G154" s="204"/>
      <c r="H154" s="204"/>
      <c r="I154" s="332">
        <f>C154+F154</f>
        <v>0</v>
      </c>
      <c r="J154" s="7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</row>
    <row r="155" spans="1:115" ht="24.75" customHeight="1" thickBot="1">
      <c r="A155" s="106"/>
      <c r="B155" s="160" t="s">
        <v>28</v>
      </c>
      <c r="C155" s="277">
        <f>SUM(C151:C154)</f>
        <v>23327.25</v>
      </c>
      <c r="D155" s="301"/>
      <c r="E155" s="301"/>
      <c r="F155" s="437">
        <f>SUM(F151:F154)</f>
        <v>-14329.960000000001</v>
      </c>
      <c r="G155" s="542"/>
      <c r="H155" s="542"/>
      <c r="I155" s="543">
        <f>SUM(I151:I154)</f>
        <v>8997.29</v>
      </c>
      <c r="J155" s="7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</row>
    <row r="156" spans="1:115" ht="24.75" customHeight="1">
      <c r="A156" s="71"/>
      <c r="B156" s="132"/>
      <c r="C156" s="241"/>
      <c r="D156" s="8"/>
      <c r="E156" s="8"/>
      <c r="F156" s="460"/>
      <c r="G156" s="207"/>
      <c r="H156" s="207"/>
      <c r="I156" s="568"/>
      <c r="J156" s="7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</row>
    <row r="157" spans="4:115" ht="18.75" customHeight="1">
      <c r="D157" s="8"/>
      <c r="E157" s="8"/>
      <c r="F157" s="8"/>
      <c r="J157" s="7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</row>
    <row r="158" spans="1:115" ht="18.75" customHeight="1">
      <c r="A158" s="14" t="s">
        <v>51</v>
      </c>
      <c r="B158" s="226" t="s">
        <v>126</v>
      </c>
      <c r="D158" s="43"/>
      <c r="E158" s="43"/>
      <c r="F158" s="43"/>
      <c r="G158" s="43"/>
      <c r="H158" s="43"/>
      <c r="I158" s="43"/>
      <c r="J158" s="7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</row>
    <row r="159" spans="10:115" ht="18.75" customHeight="1">
      <c r="J159" s="7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</row>
    <row r="160" spans="1:10" ht="24.75" customHeight="1" thickBot="1">
      <c r="A160" s="71" t="s">
        <v>2</v>
      </c>
      <c r="B160" s="8"/>
      <c r="C160" s="8"/>
      <c r="D160" s="43"/>
      <c r="E160" s="43"/>
      <c r="F160" s="43"/>
      <c r="G160" s="43"/>
      <c r="H160" s="43"/>
      <c r="I160" s="325"/>
      <c r="J160" s="8"/>
    </row>
    <row r="161" spans="1:9" s="8" customFormat="1" ht="24.75" customHeight="1" thickBot="1">
      <c r="A161" s="106" t="s">
        <v>0</v>
      </c>
      <c r="B161" s="198" t="s">
        <v>1</v>
      </c>
      <c r="C161" s="139" t="s">
        <v>17</v>
      </c>
      <c r="D161" s="301"/>
      <c r="E161" s="301"/>
      <c r="F161" s="198" t="s">
        <v>83</v>
      </c>
      <c r="G161" s="287"/>
      <c r="H161" s="287"/>
      <c r="I161" s="138" t="s">
        <v>84</v>
      </c>
    </row>
    <row r="162" spans="1:115" ht="30.75" customHeight="1" thickBot="1">
      <c r="A162" s="193">
        <v>636</v>
      </c>
      <c r="B162" s="203" t="s">
        <v>35</v>
      </c>
      <c r="C162" s="212">
        <v>23327.25</v>
      </c>
      <c r="D162" s="8"/>
      <c r="E162" s="8"/>
      <c r="F162" s="278">
        <v>-13579.96</v>
      </c>
      <c r="G162" s="547"/>
      <c r="H162" s="547"/>
      <c r="I162" s="212">
        <f>C162+F162</f>
        <v>9747.29</v>
      </c>
      <c r="J162" s="69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</row>
    <row r="163" spans="1:115" ht="24.75" customHeight="1" thickBot="1">
      <c r="A163" s="106"/>
      <c r="B163" s="549" t="s">
        <v>20</v>
      </c>
      <c r="C163" s="550">
        <f>C162</f>
        <v>23327.25</v>
      </c>
      <c r="D163" s="301"/>
      <c r="E163" s="301"/>
      <c r="F163" s="188">
        <f>F162</f>
        <v>-13579.96</v>
      </c>
      <c r="G163" s="95"/>
      <c r="H163" s="548"/>
      <c r="I163" s="188">
        <f>I162</f>
        <v>9747.29</v>
      </c>
      <c r="J163" s="69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</row>
    <row r="164" spans="1:115" ht="24.75" customHeight="1">
      <c r="A164" s="8"/>
      <c r="B164" s="8"/>
      <c r="C164" s="8"/>
      <c r="D164" s="8"/>
      <c r="E164" s="8"/>
      <c r="F164" s="8"/>
      <c r="I164" s="231"/>
      <c r="J164" s="7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</row>
    <row r="165" spans="1:9" ht="24.75" customHeight="1" thickBot="1">
      <c r="A165" s="200" t="s">
        <v>3</v>
      </c>
      <c r="B165" s="8"/>
      <c r="C165" s="8"/>
      <c r="D165" s="8"/>
      <c r="E165" s="8"/>
      <c r="F165" s="8"/>
      <c r="I165" s="231"/>
    </row>
    <row r="166" spans="1:115" ht="24.75" customHeight="1" thickBot="1">
      <c r="A166" s="106" t="s">
        <v>0</v>
      </c>
      <c r="B166" s="198" t="s">
        <v>1</v>
      </c>
      <c r="C166" s="140" t="s">
        <v>21</v>
      </c>
      <c r="D166" s="301"/>
      <c r="E166" s="301"/>
      <c r="F166" s="198" t="s">
        <v>83</v>
      </c>
      <c r="G166" s="287"/>
      <c r="H166" s="287"/>
      <c r="I166" s="138" t="s">
        <v>84</v>
      </c>
      <c r="J166" s="7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</row>
    <row r="167" spans="1:115" ht="24.75" customHeight="1">
      <c r="A167" s="153">
        <v>311</v>
      </c>
      <c r="B167" s="154" t="s">
        <v>25</v>
      </c>
      <c r="C167" s="274">
        <v>18052.2</v>
      </c>
      <c r="D167" s="327"/>
      <c r="E167" s="327"/>
      <c r="F167" s="262">
        <v>-10989.7</v>
      </c>
      <c r="G167" s="544"/>
      <c r="H167" s="544"/>
      <c r="I167" s="332">
        <f>C167+F167</f>
        <v>7062.5</v>
      </c>
      <c r="J167" s="7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</row>
    <row r="168" spans="1:115" ht="24.75" customHeight="1">
      <c r="A168" s="156">
        <v>313</v>
      </c>
      <c r="B168" s="157" t="s">
        <v>26</v>
      </c>
      <c r="C168" s="275">
        <v>3105.05</v>
      </c>
      <c r="D168" s="256"/>
      <c r="E168" s="256"/>
      <c r="F168" s="267">
        <v>-1890.26</v>
      </c>
      <c r="G168" s="545"/>
      <c r="H168" s="545"/>
      <c r="I168" s="332">
        <f>C168+F168</f>
        <v>1214.7900000000002</v>
      </c>
      <c r="J168" s="7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</row>
    <row r="169" spans="1:115" ht="24.75" customHeight="1">
      <c r="A169" s="156">
        <v>321</v>
      </c>
      <c r="B169" s="157" t="s">
        <v>46</v>
      </c>
      <c r="C169" s="275">
        <v>2085</v>
      </c>
      <c r="D169" s="256"/>
      <c r="E169" s="256"/>
      <c r="F169" s="267">
        <v>-1365</v>
      </c>
      <c r="G169" s="545"/>
      <c r="H169" s="545"/>
      <c r="I169" s="332">
        <f>C169+F169</f>
        <v>720</v>
      </c>
      <c r="J169" s="7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</row>
    <row r="170" spans="1:115" ht="24.75" customHeight="1">
      <c r="A170" s="156">
        <v>322</v>
      </c>
      <c r="B170" s="157" t="s">
        <v>14</v>
      </c>
      <c r="C170" s="328">
        <v>0</v>
      </c>
      <c r="D170" s="511"/>
      <c r="E170" s="511"/>
      <c r="F170" s="204">
        <v>750</v>
      </c>
      <c r="G170" s="546"/>
      <c r="H170" s="546"/>
      <c r="I170" s="332">
        <f>C170+F170</f>
        <v>750</v>
      </c>
      <c r="J170" s="7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</row>
    <row r="171" spans="1:115" ht="24.75" customHeight="1" thickBot="1">
      <c r="A171" s="193">
        <v>323</v>
      </c>
      <c r="B171" s="351" t="s">
        <v>15</v>
      </c>
      <c r="C171" s="328">
        <v>85</v>
      </c>
      <c r="D171" s="329"/>
      <c r="E171" s="329"/>
      <c r="F171" s="410">
        <v>-85</v>
      </c>
      <c r="G171" s="331"/>
      <c r="H171" s="330"/>
      <c r="I171" s="332">
        <f>C171+F171</f>
        <v>0</v>
      </c>
      <c r="J171" s="7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</row>
    <row r="172" spans="1:115" ht="24.75" customHeight="1" thickBot="1">
      <c r="A172" s="106"/>
      <c r="B172" s="160" t="s">
        <v>28</v>
      </c>
      <c r="C172" s="277">
        <f>SUM(C167:C171)</f>
        <v>23327.25</v>
      </c>
      <c r="D172" s="285"/>
      <c r="E172" s="285"/>
      <c r="F172" s="264">
        <f>SUM(F167:F171)</f>
        <v>-13579.960000000001</v>
      </c>
      <c r="G172" s="289"/>
      <c r="H172" s="289"/>
      <c r="I172" s="543">
        <f>SUM(I167:I171)</f>
        <v>9747.29</v>
      </c>
      <c r="J172" s="7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</row>
    <row r="173" spans="10:115" ht="18.75" customHeight="1">
      <c r="J173" s="7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</row>
    <row r="174" spans="10:115" ht="18.75" customHeight="1">
      <c r="J174" s="7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</row>
    <row r="175" spans="10:115" ht="19.5" customHeight="1">
      <c r="J175" s="7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</row>
    <row r="176" spans="10:115" ht="19.5" customHeight="1">
      <c r="J176" s="7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</row>
    <row r="177" spans="10:115" ht="19.5" customHeight="1">
      <c r="J177" s="7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</row>
    <row r="178" spans="10:115" ht="19.5" customHeight="1">
      <c r="J178" s="7"/>
      <c r="K178" s="3"/>
      <c r="L178" s="3"/>
      <c r="M178" s="3"/>
      <c r="N178" s="3"/>
      <c r="O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</row>
    <row r="179" spans="2:115" ht="19.5" customHeight="1">
      <c r="B179" s="493" t="s">
        <v>140</v>
      </c>
      <c r="D179" s="18"/>
      <c r="E179" s="61"/>
      <c r="F179" s="23"/>
      <c r="G179" s="21"/>
      <c r="H179" s="21"/>
      <c r="I179" s="34"/>
      <c r="J179" s="7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</row>
    <row r="180" spans="1:115" ht="21.75" customHeight="1">
      <c r="A180" s="71" t="s">
        <v>52</v>
      </c>
      <c r="B180" s="132" t="s">
        <v>53</v>
      </c>
      <c r="C180" s="8"/>
      <c r="D180" s="21"/>
      <c r="E180" s="21"/>
      <c r="F180" s="49"/>
      <c r="G180" s="23"/>
      <c r="H180" s="34"/>
      <c r="I180" s="34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</row>
    <row r="181" spans="1:115" ht="19.5" customHeight="1">
      <c r="A181" s="71" t="s">
        <v>2</v>
      </c>
      <c r="B181" s="11"/>
      <c r="C181" s="133"/>
      <c r="D181" s="132"/>
      <c r="E181" s="186"/>
      <c r="F181" s="49"/>
      <c r="G181" s="23"/>
      <c r="H181" s="34"/>
      <c r="I181" s="34"/>
      <c r="J181" s="8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</row>
    <row r="182" spans="1:115" ht="19.5" customHeight="1" thickBot="1">
      <c r="A182" s="71"/>
      <c r="B182" s="11"/>
      <c r="C182" s="133"/>
      <c r="D182" s="132"/>
      <c r="E182" s="186"/>
      <c r="F182" s="49"/>
      <c r="G182" s="23"/>
      <c r="H182" s="34"/>
      <c r="I182" s="34"/>
      <c r="J182" s="8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</row>
    <row r="183" spans="1:115" ht="24.75" customHeight="1" thickBot="1">
      <c r="A183" s="106" t="s">
        <v>0</v>
      </c>
      <c r="B183" s="140" t="s">
        <v>1</v>
      </c>
      <c r="C183" s="268" t="s">
        <v>21</v>
      </c>
      <c r="D183" s="334"/>
      <c r="E183" s="335"/>
      <c r="F183" s="198" t="s">
        <v>83</v>
      </c>
      <c r="G183" s="287"/>
      <c r="H183" s="287"/>
      <c r="I183" s="138" t="s">
        <v>84</v>
      </c>
      <c r="J183" s="7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</row>
    <row r="184" spans="1:115" ht="24.75" customHeight="1">
      <c r="A184" s="153">
        <v>641</v>
      </c>
      <c r="B184" s="300" t="s">
        <v>47</v>
      </c>
      <c r="C184" s="332">
        <v>280</v>
      </c>
      <c r="D184" s="132"/>
      <c r="E184" s="185"/>
      <c r="F184" s="406">
        <v>-170</v>
      </c>
      <c r="G184" s="333"/>
      <c r="H184" s="333"/>
      <c r="I184" s="332">
        <f>C184+F184</f>
        <v>110</v>
      </c>
      <c r="J184" s="7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</row>
    <row r="185" spans="1:115" ht="24.75" customHeight="1">
      <c r="A185" s="156">
        <v>642</v>
      </c>
      <c r="B185" s="171" t="s">
        <v>34</v>
      </c>
      <c r="C185" s="272">
        <v>3120</v>
      </c>
      <c r="D185" s="132"/>
      <c r="E185" s="185"/>
      <c r="F185" s="407"/>
      <c r="G185" s="261"/>
      <c r="H185" s="261"/>
      <c r="I185" s="272">
        <v>3120</v>
      </c>
      <c r="J185" s="7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</row>
    <row r="186" spans="1:115" ht="24.75" customHeight="1" thickBot="1">
      <c r="A186" s="165">
        <v>661</v>
      </c>
      <c r="B186" s="176" t="s">
        <v>23</v>
      </c>
      <c r="C186" s="191">
        <v>118080</v>
      </c>
      <c r="D186" s="21"/>
      <c r="E186" s="21"/>
      <c r="F186" s="408"/>
      <c r="G186" s="336"/>
      <c r="H186" s="336"/>
      <c r="I186" s="191">
        <v>118080</v>
      </c>
      <c r="J186" s="7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</row>
    <row r="187" spans="1:115" ht="24.75" customHeight="1" thickBot="1">
      <c r="A187" s="167"/>
      <c r="B187" s="168" t="s">
        <v>20</v>
      </c>
      <c r="C187" s="273">
        <f>SUM(C184:C186)</f>
        <v>121480</v>
      </c>
      <c r="D187" s="337"/>
      <c r="E187" s="337"/>
      <c r="F187" s="405">
        <f>F184</f>
        <v>-170</v>
      </c>
      <c r="G187" s="290"/>
      <c r="H187" s="290"/>
      <c r="I187" s="273">
        <f>SUM(I184:I186)</f>
        <v>121310</v>
      </c>
      <c r="J187" s="7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</row>
    <row r="188" spans="1:115" ht="24.75" customHeight="1" thickBot="1">
      <c r="A188" s="71" t="s">
        <v>3</v>
      </c>
      <c r="F188" s="8"/>
      <c r="G188" s="8"/>
      <c r="H188" s="8"/>
      <c r="I188" s="230"/>
      <c r="J188" s="7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</row>
    <row r="189" spans="1:115" ht="24.75" customHeight="1" thickBot="1">
      <c r="A189" s="106" t="s">
        <v>0</v>
      </c>
      <c r="B189" s="140" t="s">
        <v>1</v>
      </c>
      <c r="C189" s="268" t="s">
        <v>21</v>
      </c>
      <c r="D189" s="339"/>
      <c r="E189" s="340"/>
      <c r="F189" s="198" t="s">
        <v>83</v>
      </c>
      <c r="G189" s="287"/>
      <c r="H189" s="287"/>
      <c r="I189" s="138" t="s">
        <v>84</v>
      </c>
      <c r="J189" s="7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</row>
    <row r="190" spans="1:115" ht="24.75" customHeight="1" thickBot="1">
      <c r="A190" s="554">
        <v>321</v>
      </c>
      <c r="B190" s="157" t="s">
        <v>7</v>
      </c>
      <c r="C190" s="555">
        <v>0</v>
      </c>
      <c r="D190" s="551"/>
      <c r="E190" s="552"/>
      <c r="F190" s="556">
        <v>7500</v>
      </c>
      <c r="G190" s="553"/>
      <c r="H190" s="553"/>
      <c r="I190" s="557">
        <f>C190+F190</f>
        <v>7500</v>
      </c>
      <c r="J190" s="7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</row>
    <row r="191" spans="1:115" ht="24.75" customHeight="1" thickBot="1">
      <c r="A191" s="177">
        <v>322</v>
      </c>
      <c r="B191" s="178" t="s">
        <v>14</v>
      </c>
      <c r="C191" s="269">
        <v>35280</v>
      </c>
      <c r="D191" s="26"/>
      <c r="E191" s="36"/>
      <c r="F191" s="332">
        <v>-33280</v>
      </c>
      <c r="G191" s="338"/>
      <c r="H191" s="338"/>
      <c r="I191" s="557">
        <f>C191+F191</f>
        <v>2000</v>
      </c>
      <c r="J191" s="7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</row>
    <row r="192" spans="1:115" ht="24.75" customHeight="1" thickBot="1">
      <c r="A192" s="163">
        <v>323</v>
      </c>
      <c r="B192" s="164" t="s">
        <v>15</v>
      </c>
      <c r="C192" s="270">
        <v>69000</v>
      </c>
      <c r="D192" s="151"/>
      <c r="E192" s="61"/>
      <c r="F192" s="272">
        <v>38710</v>
      </c>
      <c r="G192" s="326"/>
      <c r="H192" s="326"/>
      <c r="I192" s="557">
        <f>C192+F192</f>
        <v>107710</v>
      </c>
      <c r="J192" s="7"/>
      <c r="K192" s="7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</row>
    <row r="193" spans="1:115" ht="24.75" customHeight="1" thickBot="1">
      <c r="A193" s="163">
        <v>324</v>
      </c>
      <c r="B193" s="164" t="s">
        <v>48</v>
      </c>
      <c r="C193" s="270">
        <v>2400</v>
      </c>
      <c r="D193" s="94"/>
      <c r="E193" s="32"/>
      <c r="F193" s="272">
        <v>-600</v>
      </c>
      <c r="G193" s="260"/>
      <c r="H193" s="260"/>
      <c r="I193" s="557">
        <f>C193+F193</f>
        <v>1800</v>
      </c>
      <c r="J193" s="7"/>
      <c r="K193" s="7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</row>
    <row r="194" spans="1:115" ht="24.75" customHeight="1" thickBot="1">
      <c r="A194" s="346">
        <v>329</v>
      </c>
      <c r="B194" s="341" t="s">
        <v>8</v>
      </c>
      <c r="C194" s="342">
        <v>14800</v>
      </c>
      <c r="D194" s="135"/>
      <c r="E194" s="62"/>
      <c r="F194" s="266">
        <v>-12500</v>
      </c>
      <c r="G194" s="288"/>
      <c r="H194" s="288"/>
      <c r="I194" s="557">
        <f>C194+F194</f>
        <v>2300</v>
      </c>
      <c r="J194" s="7"/>
      <c r="K194" s="7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</row>
    <row r="195" spans="1:115" ht="24.75" customHeight="1" thickBot="1">
      <c r="A195" s="187"/>
      <c r="B195" s="168" t="s">
        <v>24</v>
      </c>
      <c r="C195" s="271">
        <f>SUM(C191:C194)</f>
        <v>121480</v>
      </c>
      <c r="D195" s="343"/>
      <c r="E195" s="344"/>
      <c r="F195" s="263">
        <f>SUM(F190:F194)</f>
        <v>-170</v>
      </c>
      <c r="G195" s="345"/>
      <c r="H195" s="345"/>
      <c r="I195" s="271">
        <f>SUM(I190:I194)</f>
        <v>121310</v>
      </c>
      <c r="J195" s="7"/>
      <c r="K195" s="7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</row>
    <row r="196" spans="1:115" ht="24.75" customHeight="1">
      <c r="A196" s="184"/>
      <c r="B196" s="122"/>
      <c r="C196" s="186"/>
      <c r="D196" s="67"/>
      <c r="E196" s="67"/>
      <c r="F196" s="185"/>
      <c r="G196" s="67"/>
      <c r="H196" s="67"/>
      <c r="I196" s="186"/>
      <c r="J196" s="7"/>
      <c r="K196" s="7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</row>
    <row r="197" spans="1:9" ht="19.5" customHeight="1">
      <c r="A197" s="184"/>
      <c r="B197" s="122"/>
      <c r="C197" s="186"/>
      <c r="D197" s="67"/>
      <c r="E197" s="67"/>
      <c r="F197" s="185"/>
      <c r="G197" s="67"/>
      <c r="H197" s="67"/>
      <c r="I197" s="186"/>
    </row>
    <row r="198" spans="1:115" ht="19.5" customHeight="1">
      <c r="A198" s="14" t="s">
        <v>64</v>
      </c>
      <c r="B198" s="14" t="s">
        <v>152</v>
      </c>
      <c r="D198" s="136"/>
      <c r="E198" s="137"/>
      <c r="F198" s="55"/>
      <c r="G198" s="55"/>
      <c r="H198" s="55"/>
      <c r="I198" s="66"/>
      <c r="J198" s="7"/>
      <c r="K198" s="7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</row>
    <row r="199" spans="2:115" ht="19.5" customHeight="1" thickBot="1">
      <c r="B199" s="8"/>
      <c r="C199" s="8"/>
      <c r="D199" s="317"/>
      <c r="E199" s="318"/>
      <c r="F199" s="55"/>
      <c r="G199" s="55"/>
      <c r="H199" s="55"/>
      <c r="I199" s="66"/>
      <c r="J199" s="7"/>
      <c r="K199" s="7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</row>
    <row r="200" spans="1:115" ht="24.75" customHeight="1" thickBot="1">
      <c r="A200" s="347" t="s">
        <v>0</v>
      </c>
      <c r="B200" s="106" t="s">
        <v>11</v>
      </c>
      <c r="C200" s="140" t="s">
        <v>21</v>
      </c>
      <c r="D200" s="95"/>
      <c r="E200" s="74"/>
      <c r="F200" s="198" t="s">
        <v>83</v>
      </c>
      <c r="G200" s="287"/>
      <c r="H200" s="287"/>
      <c r="I200" s="138" t="s">
        <v>84</v>
      </c>
      <c r="J200" s="7"/>
      <c r="K200" s="7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</row>
    <row r="201" spans="1:115" ht="31.5" customHeight="1" thickBot="1">
      <c r="A201" s="193">
        <v>636</v>
      </c>
      <c r="B201" s="348" t="s">
        <v>153</v>
      </c>
      <c r="C201" s="278">
        <v>151655</v>
      </c>
      <c r="D201" s="8"/>
      <c r="E201" s="8"/>
      <c r="F201" s="278">
        <v>-79155</v>
      </c>
      <c r="G201" s="351"/>
      <c r="H201" s="351"/>
      <c r="I201" s="212">
        <f>C201+F201</f>
        <v>72500</v>
      </c>
      <c r="J201" s="7"/>
      <c r="K201" s="7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</row>
    <row r="202" spans="1:115" ht="24.75" customHeight="1" thickBot="1">
      <c r="A202" s="208"/>
      <c r="B202" s="160" t="s">
        <v>20</v>
      </c>
      <c r="C202" s="263">
        <f>C201</f>
        <v>151655</v>
      </c>
      <c r="D202" s="308"/>
      <c r="E202" s="309"/>
      <c r="F202" s="263">
        <f>F201</f>
        <v>-79155</v>
      </c>
      <c r="G202" s="264"/>
      <c r="H202" s="264"/>
      <c r="I202" s="188">
        <f>I201</f>
        <v>72500</v>
      </c>
      <c r="J202" s="7"/>
      <c r="K202" s="7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</row>
    <row r="203" spans="7:115" ht="19.5" customHeight="1">
      <c r="G203" s="23"/>
      <c r="H203" s="23"/>
      <c r="I203" s="23"/>
      <c r="J203" s="7"/>
      <c r="K203" s="7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</row>
    <row r="204" spans="1:115" ht="19.5" customHeight="1" thickBot="1">
      <c r="A204" s="14" t="s">
        <v>3</v>
      </c>
      <c r="G204" s="23"/>
      <c r="H204" s="23"/>
      <c r="I204" s="23"/>
      <c r="J204" s="7"/>
      <c r="K204" s="7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</row>
    <row r="205" spans="1:115" ht="24.75" customHeight="1" thickBot="1">
      <c r="A205" s="106" t="s">
        <v>0</v>
      </c>
      <c r="B205" s="140" t="s">
        <v>1</v>
      </c>
      <c r="C205" s="140" t="s">
        <v>21</v>
      </c>
      <c r="D205" s="301"/>
      <c r="E205" s="301"/>
      <c r="F205" s="198" t="s">
        <v>83</v>
      </c>
      <c r="G205" s="287"/>
      <c r="H205" s="287"/>
      <c r="I205" s="138" t="s">
        <v>84</v>
      </c>
      <c r="J205" s="7"/>
      <c r="K205" s="7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</row>
    <row r="206" spans="1:115" ht="24.75" customHeight="1">
      <c r="A206" s="153">
        <v>311</v>
      </c>
      <c r="B206" s="154" t="s">
        <v>31</v>
      </c>
      <c r="C206" s="262">
        <v>108400</v>
      </c>
      <c r="D206" s="8"/>
      <c r="E206" s="8"/>
      <c r="F206" s="262">
        <v>-53400</v>
      </c>
      <c r="G206" s="332"/>
      <c r="H206" s="332"/>
      <c r="I206" s="383">
        <f>C206+F206</f>
        <v>55000</v>
      </c>
      <c r="J206" s="8"/>
      <c r="K206" s="7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</row>
    <row r="207" spans="1:115" ht="24.75" customHeight="1">
      <c r="A207" s="153">
        <v>312</v>
      </c>
      <c r="B207" s="154" t="s">
        <v>5</v>
      </c>
      <c r="C207" s="262">
        <v>9500</v>
      </c>
      <c r="D207" s="8"/>
      <c r="E207" s="8"/>
      <c r="F207" s="262">
        <v>-7000</v>
      </c>
      <c r="G207" s="332"/>
      <c r="H207" s="332"/>
      <c r="I207" s="383">
        <f>C207+F207</f>
        <v>2500</v>
      </c>
      <c r="J207" s="8"/>
      <c r="K207" s="7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</row>
    <row r="208" spans="1:115" ht="24.75" customHeight="1">
      <c r="A208" s="181">
        <v>313</v>
      </c>
      <c r="B208" s="182" t="s">
        <v>6</v>
      </c>
      <c r="C208" s="204">
        <v>18645</v>
      </c>
      <c r="D208" s="8"/>
      <c r="E208" s="8"/>
      <c r="F208" s="204">
        <v>-9185</v>
      </c>
      <c r="G208" s="410"/>
      <c r="H208" s="411"/>
      <c r="I208" s="383">
        <f>C208+F208</f>
        <v>9460</v>
      </c>
      <c r="J208" s="10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</row>
    <row r="209" spans="1:115" ht="24.75" customHeight="1">
      <c r="A209" s="156">
        <v>321</v>
      </c>
      <c r="B209" s="157" t="s">
        <v>13</v>
      </c>
      <c r="C209" s="197">
        <v>14600</v>
      </c>
      <c r="D209" s="409"/>
      <c r="E209" s="409"/>
      <c r="F209" s="267">
        <v>-9230</v>
      </c>
      <c r="G209" s="272"/>
      <c r="H209" s="376"/>
      <c r="I209" s="383">
        <f>C209+F209</f>
        <v>5370</v>
      </c>
      <c r="J209" s="8"/>
      <c r="K209" s="7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</row>
    <row r="210" spans="1:115" ht="24.75" customHeight="1" thickBot="1">
      <c r="A210" s="193">
        <v>323</v>
      </c>
      <c r="B210" s="351" t="s">
        <v>15</v>
      </c>
      <c r="C210" s="388">
        <v>510</v>
      </c>
      <c r="D210" s="8"/>
      <c r="E210" s="8"/>
      <c r="F210" s="278">
        <v>-340</v>
      </c>
      <c r="G210" s="412"/>
      <c r="H210" s="413"/>
      <c r="I210" s="383">
        <f>C210+F210</f>
        <v>170</v>
      </c>
      <c r="J210" s="7"/>
      <c r="K210" s="7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</row>
    <row r="211" spans="1:115" s="8" customFormat="1" ht="24.75" customHeight="1" thickBot="1">
      <c r="A211" s="202"/>
      <c r="B211" s="174" t="s">
        <v>33</v>
      </c>
      <c r="C211" s="264">
        <f>SUM(C206:C210)</f>
        <v>151655</v>
      </c>
      <c r="D211" s="308"/>
      <c r="E211" s="309"/>
      <c r="F211" s="264">
        <f>SUM(F206:F210)</f>
        <v>-79155</v>
      </c>
      <c r="G211" s="264">
        <f>SUM(G206:G210)</f>
        <v>0</v>
      </c>
      <c r="H211" s="264">
        <f>SUM(H206:H210)</f>
        <v>0</v>
      </c>
      <c r="I211" s="264">
        <f>SUM(I206:I210)</f>
        <v>72500</v>
      </c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0:115" ht="19.5" customHeight="1">
      <c r="J212" s="7"/>
      <c r="K212" s="7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</row>
    <row r="213" spans="10:115" ht="12.75">
      <c r="J213" s="10"/>
      <c r="K213" s="7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</row>
    <row r="214" spans="10:115" ht="19.5" customHeight="1">
      <c r="J214" s="7"/>
      <c r="K214" s="7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</row>
    <row r="215" spans="10:115" ht="19.5" customHeight="1">
      <c r="J215" s="7"/>
      <c r="K215" s="7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</row>
    <row r="216" spans="10:115" ht="19.5" customHeight="1">
      <c r="J216" s="7"/>
      <c r="K216" s="7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</row>
    <row r="217" spans="10:115" ht="19.5" customHeight="1">
      <c r="J217" s="7"/>
      <c r="K217" s="7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</row>
    <row r="218" spans="10:115" ht="19.5" customHeight="1">
      <c r="J218" s="7"/>
      <c r="K218" s="7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</row>
    <row r="219" spans="10:115" ht="19.5" customHeight="1">
      <c r="J219" s="7"/>
      <c r="K219" s="7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</row>
    <row r="220" spans="2:115" ht="19.5" customHeight="1">
      <c r="B220" s="493" t="s">
        <v>119</v>
      </c>
      <c r="J220" s="148"/>
      <c r="K220" s="7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</row>
    <row r="221" spans="1:115" ht="19.5" customHeight="1">
      <c r="A221" s="14" t="s">
        <v>62</v>
      </c>
      <c r="B221" s="226" t="s">
        <v>78</v>
      </c>
      <c r="D221" s="104"/>
      <c r="E221" s="53"/>
      <c r="F221" s="70"/>
      <c r="G221" s="24"/>
      <c r="H221" s="24"/>
      <c r="I221" s="24"/>
      <c r="J221" s="148"/>
      <c r="K221" s="7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</row>
    <row r="222" spans="1:115" ht="19.5" customHeight="1">
      <c r="A222" s="14"/>
      <c r="B222" s="226"/>
      <c r="D222" s="317"/>
      <c r="E222" s="318"/>
      <c r="F222" s="70"/>
      <c r="G222" s="24"/>
      <c r="H222" s="24"/>
      <c r="I222" s="24"/>
      <c r="J222" s="148"/>
      <c r="K222" s="7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</row>
    <row r="223" spans="1:115" ht="19.5" customHeight="1" thickBot="1">
      <c r="A223" s="71" t="s">
        <v>2</v>
      </c>
      <c r="B223" s="226"/>
      <c r="D223" s="135"/>
      <c r="E223" s="62"/>
      <c r="F223" s="70"/>
      <c r="G223" s="8"/>
      <c r="H223" s="8"/>
      <c r="I223" s="230"/>
      <c r="J223" s="148"/>
      <c r="K223" s="7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</row>
    <row r="224" spans="1:115" ht="24.75" customHeight="1" thickBot="1">
      <c r="A224" s="106" t="s">
        <v>0</v>
      </c>
      <c r="B224" s="140" t="s">
        <v>1</v>
      </c>
      <c r="C224" s="140" t="s">
        <v>21</v>
      </c>
      <c r="D224" s="285"/>
      <c r="E224" s="285"/>
      <c r="F224" s="199" t="s">
        <v>83</v>
      </c>
      <c r="G224" s="304"/>
      <c r="H224" s="287"/>
      <c r="I224" s="138" t="s">
        <v>84</v>
      </c>
      <c r="J224" s="148"/>
      <c r="K224" s="7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</row>
    <row r="225" spans="1:115" ht="24.75" customHeight="1" thickBot="1">
      <c r="A225" s="193">
        <v>652</v>
      </c>
      <c r="B225" s="351" t="s">
        <v>30</v>
      </c>
      <c r="C225" s="278">
        <v>70000</v>
      </c>
      <c r="D225" s="352"/>
      <c r="E225" s="352"/>
      <c r="F225" s="416">
        <v>-44900</v>
      </c>
      <c r="G225" s="417"/>
      <c r="H225" s="418"/>
      <c r="I225" s="559">
        <f>C225+F225</f>
        <v>25100</v>
      </c>
      <c r="J225" s="148"/>
      <c r="K225" s="7"/>
      <c r="L225" s="3"/>
      <c r="M225" s="3"/>
      <c r="N225" s="3"/>
      <c r="O225" s="3"/>
      <c r="P225" s="3"/>
      <c r="Q225" s="3"/>
      <c r="R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</row>
    <row r="226" spans="1:115" ht="24.75" customHeight="1" thickBot="1">
      <c r="A226" s="232"/>
      <c r="B226" s="160" t="s">
        <v>20</v>
      </c>
      <c r="C226" s="263">
        <f>C225</f>
        <v>70000</v>
      </c>
      <c r="D226" s="353"/>
      <c r="E226" s="353"/>
      <c r="F226" s="427">
        <f>F225</f>
        <v>-44900</v>
      </c>
      <c r="G226" s="295"/>
      <c r="H226" s="263"/>
      <c r="I226" s="438">
        <f>I225</f>
        <v>25100</v>
      </c>
      <c r="J226" s="148"/>
      <c r="K226" s="7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</row>
    <row r="227" spans="1:115" ht="19.5" customHeight="1">
      <c r="A227" s="8"/>
      <c r="B227" s="132"/>
      <c r="C227" s="8"/>
      <c r="D227" s="349"/>
      <c r="E227" s="350"/>
      <c r="F227" s="420"/>
      <c r="G227" s="421"/>
      <c r="H227" s="421"/>
      <c r="I227" s="423"/>
      <c r="J227" s="149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</row>
    <row r="228" spans="1:115" ht="19.5" customHeight="1" thickBot="1">
      <c r="A228" s="14" t="s">
        <v>3</v>
      </c>
      <c r="D228" s="31"/>
      <c r="E228" s="62"/>
      <c r="F228" s="423"/>
      <c r="G228" s="421"/>
      <c r="H228" s="421"/>
      <c r="I228" s="423"/>
      <c r="J228" s="148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</row>
    <row r="229" spans="1:115" ht="24.75" customHeight="1" thickBot="1">
      <c r="A229" s="106" t="s">
        <v>0</v>
      </c>
      <c r="B229" s="140" t="s">
        <v>1</v>
      </c>
      <c r="C229" s="140" t="s">
        <v>21</v>
      </c>
      <c r="D229" s="301"/>
      <c r="E229" s="301"/>
      <c r="F229" s="506" t="s">
        <v>83</v>
      </c>
      <c r="G229" s="287"/>
      <c r="H229" s="287"/>
      <c r="I229" s="560" t="s">
        <v>84</v>
      </c>
      <c r="J229" s="148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</row>
    <row r="230" spans="1:115" ht="24.75" customHeight="1">
      <c r="A230" s="153">
        <v>322</v>
      </c>
      <c r="B230" s="154" t="s">
        <v>14</v>
      </c>
      <c r="C230" s="262">
        <v>3000</v>
      </c>
      <c r="D230" s="8"/>
      <c r="E230" s="8"/>
      <c r="F230" s="424">
        <v>-2500</v>
      </c>
      <c r="G230" s="424"/>
      <c r="H230" s="424"/>
      <c r="I230" s="561">
        <f>C230+F230</f>
        <v>500</v>
      </c>
      <c r="J230" s="148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</row>
    <row r="231" spans="1:10" s="481" customFormat="1" ht="24.75" customHeight="1" thickBot="1">
      <c r="A231" s="181">
        <v>323</v>
      </c>
      <c r="B231" s="182" t="s">
        <v>32</v>
      </c>
      <c r="C231" s="266">
        <v>67000</v>
      </c>
      <c r="D231" s="8"/>
      <c r="E231" s="8"/>
      <c r="F231" s="342">
        <v>-42400</v>
      </c>
      <c r="G231" s="342"/>
      <c r="H231" s="342"/>
      <c r="I231" s="561">
        <f>C231+F231</f>
        <v>24600</v>
      </c>
      <c r="J231" s="479"/>
    </row>
    <row r="232" spans="1:10" s="481" customFormat="1" ht="24.75" customHeight="1" thickBot="1">
      <c r="A232" s="232"/>
      <c r="B232" s="168" t="s">
        <v>33</v>
      </c>
      <c r="C232" s="263">
        <f>SUM(C230:C231)</f>
        <v>70000</v>
      </c>
      <c r="D232" s="301"/>
      <c r="E232" s="301"/>
      <c r="F232" s="263">
        <f>SUM(F230:F231)</f>
        <v>-44900</v>
      </c>
      <c r="G232" s="263"/>
      <c r="H232" s="263"/>
      <c r="I232" s="438">
        <f>SUM(I230:I231)</f>
        <v>25100</v>
      </c>
      <c r="J232" s="479"/>
    </row>
    <row r="233" spans="10:115" ht="19.5" customHeight="1">
      <c r="J233" s="92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</row>
    <row r="234" spans="4:115" ht="19.5" customHeight="1" thickBot="1">
      <c r="D234" s="8"/>
      <c r="E234" s="8"/>
      <c r="F234" s="430"/>
      <c r="G234" s="430"/>
      <c r="H234" s="430"/>
      <c r="I234" s="207"/>
      <c r="J234" s="16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</row>
    <row r="235" spans="1:115" ht="19.5" customHeight="1" thickBot="1">
      <c r="A235" s="14" t="s">
        <v>62</v>
      </c>
      <c r="B235" s="226" t="s">
        <v>67</v>
      </c>
      <c r="C235" s="8"/>
      <c r="D235" s="6"/>
      <c r="E235" s="12"/>
      <c r="F235" s="48"/>
      <c r="G235" s="21"/>
      <c r="H235" s="21"/>
      <c r="I235" s="34"/>
      <c r="J235" s="16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</row>
    <row r="236" spans="4:115" ht="19.5" customHeight="1">
      <c r="D236" s="354"/>
      <c r="E236" s="215"/>
      <c r="F236" s="23"/>
      <c r="G236" s="21"/>
      <c r="H236" s="21"/>
      <c r="I236" s="34"/>
      <c r="J236" s="15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</row>
    <row r="237" spans="1:115" ht="19.5" customHeight="1" thickBot="1">
      <c r="A237" s="71" t="s">
        <v>2</v>
      </c>
      <c r="B237" s="226"/>
      <c r="D237" s="354"/>
      <c r="E237" s="215"/>
      <c r="F237" s="23"/>
      <c r="G237" s="21"/>
      <c r="H237" s="21"/>
      <c r="I237" s="34"/>
      <c r="J237" s="15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</row>
    <row r="238" spans="1:115" ht="24.75" customHeight="1" thickBot="1">
      <c r="A238" s="106" t="s">
        <v>0</v>
      </c>
      <c r="B238" s="140" t="s">
        <v>1</v>
      </c>
      <c r="C238" s="140" t="s">
        <v>21</v>
      </c>
      <c r="D238" s="308"/>
      <c r="E238" s="309"/>
      <c r="F238" s="198" t="s">
        <v>83</v>
      </c>
      <c r="G238" s="287"/>
      <c r="H238" s="287"/>
      <c r="I238" s="138" t="s">
        <v>84</v>
      </c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</row>
    <row r="239" spans="1:115" ht="24.75" customHeight="1" thickBot="1">
      <c r="A239" s="153">
        <v>652</v>
      </c>
      <c r="B239" s="351" t="s">
        <v>30</v>
      </c>
      <c r="C239" s="278">
        <v>85346</v>
      </c>
      <c r="D239" s="8"/>
      <c r="E239" s="8"/>
      <c r="F239" s="278">
        <v>-4996</v>
      </c>
      <c r="G239" s="278"/>
      <c r="H239" s="278"/>
      <c r="I239" s="558">
        <f>C239+F239</f>
        <v>80350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</row>
    <row r="240" spans="1:115" ht="24.75" customHeight="1" thickBot="1">
      <c r="A240" s="372"/>
      <c r="B240" s="159" t="s">
        <v>20</v>
      </c>
      <c r="C240" s="263">
        <f>C239</f>
        <v>85346</v>
      </c>
      <c r="D240" s="308"/>
      <c r="E240" s="309"/>
      <c r="F240" s="405">
        <f>F239</f>
        <v>-4996</v>
      </c>
      <c r="G240" s="432"/>
      <c r="H240" s="263"/>
      <c r="I240" s="175">
        <f>I239</f>
        <v>80350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</row>
    <row r="241" spans="1:115" ht="19.5" customHeight="1">
      <c r="A241" s="8"/>
      <c r="B241" s="132"/>
      <c r="C241" s="8"/>
      <c r="D241" s="354"/>
      <c r="E241" s="215"/>
      <c r="F241" s="385"/>
      <c r="G241" s="429"/>
      <c r="H241" s="207"/>
      <c r="I241" s="211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</row>
    <row r="242" spans="1:115" ht="19.5" customHeight="1" thickBot="1">
      <c r="A242" s="14" t="s">
        <v>3</v>
      </c>
      <c r="D242" s="31"/>
      <c r="E242" s="62"/>
      <c r="F242" s="385"/>
      <c r="G242" s="429"/>
      <c r="H242" s="207"/>
      <c r="I242" s="211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</row>
    <row r="243" spans="1:115" ht="24.75" customHeight="1" thickBot="1">
      <c r="A243" s="106" t="s">
        <v>0</v>
      </c>
      <c r="B243" s="140" t="s">
        <v>1</v>
      </c>
      <c r="C243" s="140" t="s">
        <v>21</v>
      </c>
      <c r="D243" s="308"/>
      <c r="E243" s="309"/>
      <c r="F243" s="507" t="s">
        <v>83</v>
      </c>
      <c r="G243" s="505"/>
      <c r="H243" s="505"/>
      <c r="I243" s="138" t="s">
        <v>84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</row>
    <row r="244" spans="1:9" ht="24.75" customHeight="1" thickBot="1">
      <c r="A244" s="153">
        <v>322</v>
      </c>
      <c r="B244" s="154" t="s">
        <v>14</v>
      </c>
      <c r="C244" s="262">
        <v>32146</v>
      </c>
      <c r="D244" s="355"/>
      <c r="E244" s="356"/>
      <c r="F244" s="283">
        <v>-11946</v>
      </c>
      <c r="G244" s="279"/>
      <c r="H244" s="262"/>
      <c r="I244" s="262">
        <f>C244+F244</f>
        <v>20200</v>
      </c>
    </row>
    <row r="245" spans="1:9" ht="24.75" customHeight="1" thickBot="1">
      <c r="A245" s="156">
        <v>323</v>
      </c>
      <c r="B245" s="157" t="s">
        <v>32</v>
      </c>
      <c r="C245" s="197">
        <v>600</v>
      </c>
      <c r="D245" s="95"/>
      <c r="E245" s="74"/>
      <c r="F245" s="197">
        <v>-450</v>
      </c>
      <c r="G245" s="377"/>
      <c r="H245" s="377"/>
      <c r="I245" s="262">
        <f>C245+F245</f>
        <v>150</v>
      </c>
    </row>
    <row r="246" spans="1:115" ht="24.75" customHeight="1">
      <c r="A246" s="156">
        <v>324</v>
      </c>
      <c r="B246" s="216" t="s">
        <v>48</v>
      </c>
      <c r="C246" s="197">
        <v>600</v>
      </c>
      <c r="D246" s="8"/>
      <c r="E246" s="8"/>
      <c r="F246" s="267">
        <v>-600</v>
      </c>
      <c r="G246" s="267"/>
      <c r="H246" s="267"/>
      <c r="I246" s="262">
        <f>C246+F246</f>
        <v>0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</row>
    <row r="247" spans="1:9" ht="24.75" customHeight="1">
      <c r="A247" s="156">
        <v>329</v>
      </c>
      <c r="B247" s="157" t="s">
        <v>8</v>
      </c>
      <c r="C247" s="197">
        <v>52000</v>
      </c>
      <c r="D247" s="574"/>
      <c r="E247" s="574"/>
      <c r="F247" s="267">
        <v>6520</v>
      </c>
      <c r="G247" s="267"/>
      <c r="H247" s="267"/>
      <c r="I247" s="262">
        <f>C247+F247</f>
        <v>58520</v>
      </c>
    </row>
    <row r="248" spans="1:9" ht="24.75" customHeight="1" thickBot="1">
      <c r="A248" s="444">
        <v>422</v>
      </c>
      <c r="B248" s="351" t="s">
        <v>144</v>
      </c>
      <c r="C248" s="388">
        <v>0</v>
      </c>
      <c r="D248" s="8"/>
      <c r="E248" s="8"/>
      <c r="F248" s="278">
        <v>1480</v>
      </c>
      <c r="G248" s="278"/>
      <c r="H248" s="278"/>
      <c r="I248" s="445">
        <v>1480</v>
      </c>
    </row>
    <row r="249" spans="1:9" ht="24.75" customHeight="1" thickBot="1">
      <c r="A249" s="106"/>
      <c r="B249" s="160" t="s">
        <v>33</v>
      </c>
      <c r="C249" s="263">
        <f>SUM(C244:C248)</f>
        <v>85346</v>
      </c>
      <c r="D249" s="313"/>
      <c r="E249" s="313"/>
      <c r="F249" s="263">
        <f>SUM(F244:F248)</f>
        <v>-4996</v>
      </c>
      <c r="G249" s="263"/>
      <c r="H249" s="263"/>
      <c r="I249" s="188">
        <f>SUM(I244:I248)</f>
        <v>80350</v>
      </c>
    </row>
    <row r="250" spans="4:9" ht="19.5" customHeight="1">
      <c r="D250" s="25"/>
      <c r="E250" s="25"/>
      <c r="F250" s="22"/>
      <c r="G250" s="22"/>
      <c r="H250" s="22"/>
      <c r="I250" s="22"/>
    </row>
    <row r="251" spans="1:9" ht="19.5" customHeight="1">
      <c r="A251" s="14" t="s">
        <v>62</v>
      </c>
      <c r="B251" s="226" t="s">
        <v>73</v>
      </c>
      <c r="D251" s="35"/>
      <c r="E251" s="35"/>
      <c r="F251" s="34"/>
      <c r="G251" s="35"/>
      <c r="H251" s="35"/>
      <c r="I251" s="35"/>
    </row>
    <row r="252" spans="1:9" ht="19.5" customHeight="1">
      <c r="A252" s="14"/>
      <c r="B252" s="226"/>
      <c r="D252" s="35"/>
      <c r="E252" s="35"/>
      <c r="F252" s="34"/>
      <c r="G252" s="35"/>
      <c r="H252" s="35"/>
      <c r="I252" s="35"/>
    </row>
    <row r="253" spans="1:9" ht="19.5" customHeight="1" thickBot="1">
      <c r="A253" s="14" t="s">
        <v>2</v>
      </c>
      <c r="D253" s="209"/>
      <c r="E253" s="73"/>
      <c r="F253" s="49"/>
      <c r="G253" s="81"/>
      <c r="H253" s="21"/>
      <c r="I253" s="23"/>
    </row>
    <row r="254" spans="1:9" ht="24.75" customHeight="1" thickBot="1">
      <c r="A254" s="347" t="s">
        <v>0</v>
      </c>
      <c r="B254" s="106" t="s">
        <v>11</v>
      </c>
      <c r="C254" s="140" t="s">
        <v>21</v>
      </c>
      <c r="D254" s="308"/>
      <c r="E254" s="309"/>
      <c r="F254" s="198" t="s">
        <v>83</v>
      </c>
      <c r="G254" s="287"/>
      <c r="H254" s="287"/>
      <c r="I254" s="138" t="s">
        <v>84</v>
      </c>
    </row>
    <row r="255" spans="1:9" ht="24.75" customHeight="1" thickBot="1">
      <c r="A255" s="181">
        <v>652</v>
      </c>
      <c r="B255" s="216" t="s">
        <v>71</v>
      </c>
      <c r="C255" s="278">
        <v>5000</v>
      </c>
      <c r="D255" s="21"/>
      <c r="E255" s="21"/>
      <c r="F255" s="433">
        <v>0</v>
      </c>
      <c r="G255" s="419"/>
      <c r="H255" s="418"/>
      <c r="I255" s="166">
        <v>5000</v>
      </c>
    </row>
    <row r="256" spans="1:9" ht="24.75" customHeight="1" thickBot="1">
      <c r="A256" s="232"/>
      <c r="B256" s="160" t="s">
        <v>20</v>
      </c>
      <c r="C256" s="263">
        <f>C255</f>
        <v>5000</v>
      </c>
      <c r="D256" s="308"/>
      <c r="E256" s="309"/>
      <c r="F256" s="405">
        <v>0</v>
      </c>
      <c r="G256" s="432"/>
      <c r="H256" s="263"/>
      <c r="I256" s="175">
        <f>I255</f>
        <v>5000</v>
      </c>
    </row>
    <row r="257" spans="3:9" ht="19.5" customHeight="1">
      <c r="C257" s="217"/>
      <c r="D257" s="357"/>
      <c r="E257" s="358"/>
      <c r="F257" s="423"/>
      <c r="G257" s="434"/>
      <c r="H257" s="421"/>
      <c r="I257" s="423"/>
    </row>
    <row r="258" spans="1:9" ht="19.5" customHeight="1" thickBot="1">
      <c r="A258" s="14" t="s">
        <v>3</v>
      </c>
      <c r="C258" s="217"/>
      <c r="D258" s="359"/>
      <c r="E258" s="360"/>
      <c r="F258" s="420"/>
      <c r="G258" s="435"/>
      <c r="H258" s="186"/>
      <c r="I258" s="420"/>
    </row>
    <row r="259" spans="1:9" ht="24.75" customHeight="1" thickBot="1">
      <c r="A259" s="106" t="s">
        <v>0</v>
      </c>
      <c r="B259" s="198" t="s">
        <v>11</v>
      </c>
      <c r="C259" s="265" t="s">
        <v>21</v>
      </c>
      <c r="D259" s="308"/>
      <c r="E259" s="309"/>
      <c r="F259" s="508" t="s">
        <v>83</v>
      </c>
      <c r="G259" s="287"/>
      <c r="H259" s="287"/>
      <c r="I259" s="142" t="s">
        <v>84</v>
      </c>
    </row>
    <row r="260" spans="1:9" ht="24.75" customHeight="1" thickBot="1">
      <c r="A260" s="193">
        <v>424</v>
      </c>
      <c r="B260" s="351" t="s">
        <v>72</v>
      </c>
      <c r="C260" s="278">
        <v>5000</v>
      </c>
      <c r="D260" s="363"/>
      <c r="E260" s="356"/>
      <c r="F260" s="412">
        <v>0</v>
      </c>
      <c r="G260" s="436"/>
      <c r="H260" s="436"/>
      <c r="I260" s="414">
        <v>5000</v>
      </c>
    </row>
    <row r="261" spans="1:9" ht="24.75" customHeight="1" thickBot="1">
      <c r="A261" s="232"/>
      <c r="B261" s="160" t="s">
        <v>69</v>
      </c>
      <c r="C261" s="263">
        <f>C260</f>
        <v>5000</v>
      </c>
      <c r="D261" s="364"/>
      <c r="E261" s="365"/>
      <c r="F261" s="405">
        <v>0</v>
      </c>
      <c r="G261" s="437"/>
      <c r="H261" s="437"/>
      <c r="I261" s="427">
        <f>I260</f>
        <v>5000</v>
      </c>
    </row>
    <row r="262" spans="2:9" ht="19.5" customHeight="1">
      <c r="B262" s="493" t="s">
        <v>139</v>
      </c>
      <c r="D262" s="361"/>
      <c r="E262" s="362"/>
      <c r="F262" s="420"/>
      <c r="G262" s="435"/>
      <c r="H262" s="435"/>
      <c r="I262" s="420"/>
    </row>
    <row r="263" spans="2:9" ht="19.5" customHeight="1">
      <c r="B263" s="493"/>
      <c r="D263" s="569"/>
      <c r="E263" s="369"/>
      <c r="F263" s="420"/>
      <c r="G263" s="435"/>
      <c r="H263" s="435"/>
      <c r="I263" s="420"/>
    </row>
    <row r="264" spans="1:9" ht="19.5" customHeight="1" thickBot="1">
      <c r="A264" s="14" t="s">
        <v>70</v>
      </c>
      <c r="B264" s="14" t="s">
        <v>74</v>
      </c>
      <c r="C264" s="217"/>
      <c r="D264" s="38"/>
      <c r="E264" s="76"/>
      <c r="F264" s="420"/>
      <c r="G264" s="435"/>
      <c r="H264" s="186"/>
      <c r="I264" s="124"/>
    </row>
    <row r="265" spans="3:9" ht="19.5" customHeight="1" thickBot="1">
      <c r="C265" s="217"/>
      <c r="D265" s="235" t="e">
        <f>SUM(D264,D260,#REF!,D254,#REF!,#REF!)</f>
        <v>#REF!</v>
      </c>
      <c r="E265" s="77" t="e">
        <f>SUM(E264,E260,#REF!,E254,#REF!,#REF!)</f>
        <v>#REF!</v>
      </c>
      <c r="F265" s="124"/>
      <c r="G265" s="124"/>
      <c r="H265" s="124"/>
      <c r="I265" s="124"/>
    </row>
    <row r="266" spans="1:9" ht="19.5" customHeight="1" thickBot="1">
      <c r="A266" s="14" t="s">
        <v>2</v>
      </c>
      <c r="C266" s="217"/>
      <c r="D266" s="235"/>
      <c r="E266" s="77"/>
      <c r="F266" s="124"/>
      <c r="G266" s="124"/>
      <c r="H266" s="124"/>
      <c r="I266" s="124"/>
    </row>
    <row r="267" spans="1:9" ht="24.75" customHeight="1" thickBot="1">
      <c r="A267" s="106" t="s">
        <v>0</v>
      </c>
      <c r="B267" s="198" t="s">
        <v>11</v>
      </c>
      <c r="C267" s="265" t="s">
        <v>21</v>
      </c>
      <c r="D267" s="366"/>
      <c r="E267" s="367"/>
      <c r="F267" s="508" t="s">
        <v>83</v>
      </c>
      <c r="G267" s="287"/>
      <c r="H267" s="287"/>
      <c r="I267" s="142" t="s">
        <v>84</v>
      </c>
    </row>
    <row r="268" spans="1:9" ht="24.75" customHeight="1" thickBot="1">
      <c r="A268" s="193">
        <v>721</v>
      </c>
      <c r="B268" s="351" t="s">
        <v>75</v>
      </c>
      <c r="C268" s="278">
        <v>3000</v>
      </c>
      <c r="D268" s="368"/>
      <c r="E268" s="369"/>
      <c r="F268" s="388">
        <v>0</v>
      </c>
      <c r="G268" s="278"/>
      <c r="H268" s="278"/>
      <c r="I268" s="414">
        <v>3000</v>
      </c>
    </row>
    <row r="269" spans="1:9" ht="24.75" customHeight="1" thickBot="1">
      <c r="A269" s="232"/>
      <c r="B269" s="160" t="s">
        <v>20</v>
      </c>
      <c r="C269" s="263">
        <f>C268</f>
        <v>3000</v>
      </c>
      <c r="D269" s="218"/>
      <c r="E269" s="78"/>
      <c r="F269" s="273">
        <v>0</v>
      </c>
      <c r="G269" s="271"/>
      <c r="H269" s="271"/>
      <c r="I269" s="509">
        <f>I268</f>
        <v>3000</v>
      </c>
    </row>
    <row r="270" spans="6:9" ht="19.5" customHeight="1">
      <c r="F270" s="8"/>
      <c r="G270" s="8"/>
      <c r="H270" s="8"/>
      <c r="I270" s="8"/>
    </row>
    <row r="271" spans="2:9" ht="15" customHeight="1">
      <c r="B271" s="236"/>
      <c r="F271" s="8"/>
      <c r="G271" s="8"/>
      <c r="H271" s="8"/>
      <c r="I271" s="8"/>
    </row>
    <row r="272" spans="1:3" ht="19.5" customHeight="1" thickBot="1">
      <c r="A272" s="14" t="s">
        <v>3</v>
      </c>
      <c r="C272" s="217"/>
    </row>
    <row r="273" spans="1:9" ht="22.5" customHeight="1" thickBot="1">
      <c r="A273" s="106" t="s">
        <v>0</v>
      </c>
      <c r="B273" s="198" t="s">
        <v>11</v>
      </c>
      <c r="C273" s="265" t="s">
        <v>21</v>
      </c>
      <c r="D273" s="301"/>
      <c r="E273" s="301"/>
      <c r="F273" s="198" t="s">
        <v>83</v>
      </c>
      <c r="G273" s="287"/>
      <c r="H273" s="287"/>
      <c r="I273" s="138" t="s">
        <v>84</v>
      </c>
    </row>
    <row r="274" spans="1:9" ht="22.5" customHeight="1" thickBot="1">
      <c r="A274" s="193">
        <v>424</v>
      </c>
      <c r="B274" s="351" t="s">
        <v>72</v>
      </c>
      <c r="C274" s="278">
        <v>3000</v>
      </c>
      <c r="D274" s="22"/>
      <c r="E274" s="22"/>
      <c r="F274" s="412">
        <v>0</v>
      </c>
      <c r="G274" s="436"/>
      <c r="H274" s="436"/>
      <c r="I274" s="414">
        <v>3000</v>
      </c>
    </row>
    <row r="275" spans="1:9" ht="24.75" customHeight="1" thickBot="1">
      <c r="A275" s="232"/>
      <c r="B275" s="160" t="s">
        <v>69</v>
      </c>
      <c r="C275" s="263">
        <f>C274</f>
        <v>3000</v>
      </c>
      <c r="D275" s="370"/>
      <c r="E275" s="371"/>
      <c r="F275" s="437">
        <v>0</v>
      </c>
      <c r="G275" s="437"/>
      <c r="H275" s="437"/>
      <c r="I275" s="438">
        <f>I274</f>
        <v>3000</v>
      </c>
    </row>
    <row r="276" spans="1:9" ht="21.75" customHeight="1" thickBot="1">
      <c r="A276" s="8"/>
      <c r="B276" s="132"/>
      <c r="C276" s="185"/>
      <c r="D276" s="458"/>
      <c r="E276" s="459"/>
      <c r="F276" s="460"/>
      <c r="G276" s="460"/>
      <c r="H276" s="460"/>
      <c r="I276" s="460"/>
    </row>
    <row r="277" spans="1:9" ht="22.5" customHeight="1" thickBot="1">
      <c r="A277" s="482" t="s">
        <v>64</v>
      </c>
      <c r="B277" s="482" t="s">
        <v>130</v>
      </c>
      <c r="C277" s="481"/>
      <c r="D277" s="483">
        <f>SUM(D275:D276)</f>
        <v>0</v>
      </c>
      <c r="E277" s="484">
        <f>SUM(E275:E276)</f>
        <v>0</v>
      </c>
      <c r="F277" s="480"/>
      <c r="G277" s="480"/>
      <c r="H277" s="480"/>
      <c r="I277" s="480"/>
    </row>
    <row r="278" spans="1:9" ht="22.5" customHeight="1">
      <c r="A278" s="481"/>
      <c r="B278" s="481"/>
      <c r="C278" s="481"/>
      <c r="D278" s="481"/>
      <c r="E278" s="481"/>
      <c r="F278" s="479"/>
      <c r="G278" s="479"/>
      <c r="H278" s="479"/>
      <c r="I278" s="479"/>
    </row>
    <row r="279" spans="1:9" ht="22.5" customHeight="1" thickBot="1">
      <c r="A279" s="71" t="s">
        <v>2</v>
      </c>
      <c r="B279" s="8"/>
      <c r="C279" s="8"/>
      <c r="F279" s="8"/>
      <c r="G279" s="8"/>
      <c r="H279" s="8"/>
      <c r="I279" s="8"/>
    </row>
    <row r="280" spans="1:9" ht="24.75" customHeight="1" thickBot="1">
      <c r="A280" s="106" t="s">
        <v>0</v>
      </c>
      <c r="B280" s="198" t="s">
        <v>11</v>
      </c>
      <c r="C280" s="140" t="s">
        <v>21</v>
      </c>
      <c r="D280" s="301"/>
      <c r="E280" s="301"/>
      <c r="F280" s="198" t="s">
        <v>83</v>
      </c>
      <c r="G280" s="287"/>
      <c r="H280" s="287"/>
      <c r="I280" s="138" t="s">
        <v>84</v>
      </c>
    </row>
    <row r="281" spans="1:9" ht="24.75" customHeight="1" thickBot="1">
      <c r="A281" s="193">
        <v>636</v>
      </c>
      <c r="B281" s="351" t="s">
        <v>29</v>
      </c>
      <c r="C281" s="278">
        <v>1000</v>
      </c>
      <c r="D281" s="8"/>
      <c r="E281" s="8"/>
      <c r="F281" s="278">
        <v>9796</v>
      </c>
      <c r="G281" s="278"/>
      <c r="H281" s="278"/>
      <c r="I281" s="212">
        <f>C281+F281</f>
        <v>10796</v>
      </c>
    </row>
    <row r="282" spans="1:9" ht="24.75" customHeight="1" thickBot="1">
      <c r="A282" s="208"/>
      <c r="B282" s="160" t="s">
        <v>20</v>
      </c>
      <c r="C282" s="263">
        <f>C281</f>
        <v>1000</v>
      </c>
      <c r="D282" s="301"/>
      <c r="E282" s="301"/>
      <c r="F282" s="263">
        <v>9796</v>
      </c>
      <c r="G282" s="402"/>
      <c r="H282" s="402"/>
      <c r="I282" s="188">
        <f>I281</f>
        <v>10796</v>
      </c>
    </row>
    <row r="283" spans="1:9" ht="24.75" customHeight="1">
      <c r="A283" s="132"/>
      <c r="B283" s="132"/>
      <c r="C283" s="185"/>
      <c r="D283" s="8"/>
      <c r="E283" s="8"/>
      <c r="F283" s="185"/>
      <c r="G283" s="529"/>
      <c r="H283" s="529"/>
      <c r="I283" s="185"/>
    </row>
    <row r="284" spans="1:9" ht="24.75" customHeight="1" thickBot="1">
      <c r="A284" s="14" t="s">
        <v>3</v>
      </c>
      <c r="D284" s="8"/>
      <c r="E284" s="8"/>
      <c r="F284" s="430"/>
      <c r="G284" s="430"/>
      <c r="H284" s="430"/>
      <c r="I284" s="207"/>
    </row>
    <row r="285" spans="1:9" ht="24.75" customHeight="1">
      <c r="A285" s="233" t="s">
        <v>0</v>
      </c>
      <c r="B285" s="233" t="s">
        <v>1</v>
      </c>
      <c r="C285" s="222" t="s">
        <v>21</v>
      </c>
      <c r="D285" s="514"/>
      <c r="E285" s="514"/>
      <c r="F285" s="515" t="s">
        <v>83</v>
      </c>
      <c r="G285" s="516"/>
      <c r="H285" s="516"/>
      <c r="I285" s="528" t="s">
        <v>84</v>
      </c>
    </row>
    <row r="286" spans="1:9" ht="21.75" customHeight="1">
      <c r="A286" s="157">
        <v>312</v>
      </c>
      <c r="B286" s="157" t="s">
        <v>5</v>
      </c>
      <c r="C286" s="513">
        <v>0</v>
      </c>
      <c r="D286" s="256"/>
      <c r="E286" s="256"/>
      <c r="F286" s="382">
        <v>1296</v>
      </c>
      <c r="G286" s="517"/>
      <c r="H286" s="517"/>
      <c r="I286" s="272">
        <f>C286+F286</f>
        <v>1296</v>
      </c>
    </row>
    <row r="287" spans="1:9" ht="21.75" customHeight="1">
      <c r="A287" s="157">
        <v>322</v>
      </c>
      <c r="B287" s="157" t="s">
        <v>14</v>
      </c>
      <c r="C287" s="513">
        <v>0</v>
      </c>
      <c r="D287" s="256"/>
      <c r="E287" s="256"/>
      <c r="F287" s="382">
        <v>20</v>
      </c>
      <c r="G287" s="517"/>
      <c r="H287" s="517"/>
      <c r="I287" s="272">
        <f>C287+F287</f>
        <v>20</v>
      </c>
    </row>
    <row r="288" spans="1:9" ht="21.75" customHeight="1">
      <c r="A288" s="351">
        <v>323</v>
      </c>
      <c r="B288" s="351" t="s">
        <v>15</v>
      </c>
      <c r="C288" s="388">
        <v>800</v>
      </c>
      <c r="D288" s="8"/>
      <c r="E288" s="8"/>
      <c r="F288" s="401">
        <v>-70</v>
      </c>
      <c r="G288" s="401"/>
      <c r="H288" s="401"/>
      <c r="I288" s="272">
        <f>C288+F288</f>
        <v>730</v>
      </c>
    </row>
    <row r="289" spans="1:9" ht="21.75" customHeight="1">
      <c r="A289" s="157">
        <v>329</v>
      </c>
      <c r="B289" s="157" t="s">
        <v>8</v>
      </c>
      <c r="C289" s="197">
        <v>200</v>
      </c>
      <c r="D289" s="256"/>
      <c r="E289" s="256"/>
      <c r="F289" s="382">
        <v>50</v>
      </c>
      <c r="G289" s="382"/>
      <c r="H289" s="382"/>
      <c r="I289" s="272">
        <f>C289+F289</f>
        <v>250</v>
      </c>
    </row>
    <row r="290" spans="1:9" ht="21.75" customHeight="1" thickBot="1">
      <c r="A290" s="518">
        <v>372</v>
      </c>
      <c r="B290" s="216" t="s">
        <v>127</v>
      </c>
      <c r="C290" s="388">
        <v>0</v>
      </c>
      <c r="D290" s="8"/>
      <c r="E290" s="8"/>
      <c r="F290" s="278">
        <v>8500</v>
      </c>
      <c r="G290" s="278"/>
      <c r="H290" s="278"/>
      <c r="I290" s="272">
        <f>C290+F290</f>
        <v>8500</v>
      </c>
    </row>
    <row r="291" spans="1:9" ht="24.75" customHeight="1" thickBot="1">
      <c r="A291" s="174"/>
      <c r="B291" s="174" t="s">
        <v>33</v>
      </c>
      <c r="C291" s="264">
        <f>SUM(C286:C290)</f>
        <v>1000</v>
      </c>
      <c r="D291" s="301"/>
      <c r="E291" s="301"/>
      <c r="F291" s="263">
        <f>SUM(F286:F290)</f>
        <v>9796</v>
      </c>
      <c r="G291" s="263"/>
      <c r="H291" s="263"/>
      <c r="I291" s="263">
        <f>SUM(I286:I290)</f>
        <v>10796</v>
      </c>
    </row>
    <row r="292" spans="1:2" ht="24.75" customHeight="1">
      <c r="A292" s="14" t="s">
        <v>64</v>
      </c>
      <c r="B292" s="14" t="s">
        <v>85</v>
      </c>
    </row>
    <row r="293" spans="1:3" ht="21.75" customHeight="1">
      <c r="A293" s="132"/>
      <c r="B293" s="237"/>
      <c r="C293" s="237"/>
    </row>
    <row r="294" spans="1:9" ht="24.75" customHeight="1" thickBot="1">
      <c r="A294" s="71" t="s">
        <v>2</v>
      </c>
      <c r="B294" s="8"/>
      <c r="C294" s="8"/>
      <c r="F294" s="8"/>
      <c r="G294" s="8"/>
      <c r="H294" s="8"/>
      <c r="I294" s="8"/>
    </row>
    <row r="295" spans="1:9" ht="24.75" customHeight="1" thickBot="1">
      <c r="A295" s="106" t="s">
        <v>0</v>
      </c>
      <c r="B295" s="198" t="s">
        <v>11</v>
      </c>
      <c r="C295" s="140" t="s">
        <v>21</v>
      </c>
      <c r="D295" s="301"/>
      <c r="E295" s="301"/>
      <c r="F295" s="198" t="s">
        <v>83</v>
      </c>
      <c r="G295" s="287"/>
      <c r="H295" s="287"/>
      <c r="I295" s="138" t="s">
        <v>84</v>
      </c>
    </row>
    <row r="296" spans="1:9" ht="19.5" customHeight="1" thickBot="1">
      <c r="A296" s="193">
        <v>634</v>
      </c>
      <c r="B296" s="351" t="s">
        <v>88</v>
      </c>
      <c r="C296" s="278">
        <v>9400</v>
      </c>
      <c r="D296" s="8"/>
      <c r="E296" s="8"/>
      <c r="F296" s="278">
        <v>-800</v>
      </c>
      <c r="G296" s="401"/>
      <c r="H296" s="401"/>
      <c r="I296" s="212">
        <f>C296+F296</f>
        <v>8600</v>
      </c>
    </row>
    <row r="297" spans="1:9" ht="19.5" customHeight="1" thickBot="1">
      <c r="A297" s="208"/>
      <c r="B297" s="160" t="s">
        <v>20</v>
      </c>
      <c r="C297" s="263">
        <f>C296</f>
        <v>9400</v>
      </c>
      <c r="D297" s="263">
        <f>D296</f>
        <v>0</v>
      </c>
      <c r="E297" s="263">
        <f>E296</f>
        <v>0</v>
      </c>
      <c r="F297" s="263">
        <f>F296</f>
        <v>-800</v>
      </c>
      <c r="G297" s="402"/>
      <c r="H297" s="402"/>
      <c r="I297" s="188">
        <f>I296</f>
        <v>8600</v>
      </c>
    </row>
    <row r="298" spans="1:3" ht="19.5" customHeight="1">
      <c r="A298" s="216"/>
      <c r="B298" s="216"/>
      <c r="C298" s="207"/>
    </row>
    <row r="299" spans="1:9" ht="19.5" customHeight="1" thickBot="1">
      <c r="A299" s="14" t="s">
        <v>3</v>
      </c>
      <c r="D299" s="8"/>
      <c r="E299" s="8"/>
      <c r="F299" s="430"/>
      <c r="G299" s="430"/>
      <c r="H299" s="430"/>
      <c r="I299" s="207"/>
    </row>
    <row r="300" spans="1:9" ht="22.5" customHeight="1" thickBot="1">
      <c r="A300" s="106" t="s">
        <v>0</v>
      </c>
      <c r="B300" s="198" t="s">
        <v>1</v>
      </c>
      <c r="C300" s="140" t="s">
        <v>21</v>
      </c>
      <c r="D300" s="301"/>
      <c r="E300" s="301"/>
      <c r="F300" s="485" t="s">
        <v>83</v>
      </c>
      <c r="G300" s="486"/>
      <c r="H300" s="486"/>
      <c r="I300" s="138" t="s">
        <v>84</v>
      </c>
    </row>
    <row r="301" spans="1:9" ht="21.75" customHeight="1" thickBot="1">
      <c r="A301" s="153">
        <v>324</v>
      </c>
      <c r="B301" s="154" t="s">
        <v>87</v>
      </c>
      <c r="C301" s="283">
        <v>9400</v>
      </c>
      <c r="D301" s="8"/>
      <c r="E301" s="8"/>
      <c r="F301" s="262">
        <v>-800</v>
      </c>
      <c r="G301" s="381"/>
      <c r="H301" s="381"/>
      <c r="I301" s="250">
        <v>8600</v>
      </c>
    </row>
    <row r="302" spans="1:9" ht="22.5" customHeight="1" thickBot="1">
      <c r="A302" s="202"/>
      <c r="B302" s="174" t="s">
        <v>33</v>
      </c>
      <c r="C302" s="264">
        <f>SUM(C301:C301)</f>
        <v>9400</v>
      </c>
      <c r="D302" s="301"/>
      <c r="E302" s="301"/>
      <c r="F302" s="402">
        <f>F301</f>
        <v>-800</v>
      </c>
      <c r="G302" s="402"/>
      <c r="H302" s="402"/>
      <c r="I302" s="188">
        <f>I301</f>
        <v>8600</v>
      </c>
    </row>
    <row r="303" spans="1:9" ht="19.5" customHeight="1">
      <c r="A303" s="524"/>
      <c r="C303" s="143"/>
      <c r="D303" s="8"/>
      <c r="E303" s="8"/>
      <c r="F303" s="529"/>
      <c r="G303" s="529"/>
      <c r="H303" s="529"/>
      <c r="I303" s="185"/>
    </row>
    <row r="304" spans="1:9" ht="19.5" customHeight="1">
      <c r="A304" s="524"/>
      <c r="B304" s="570" t="s">
        <v>146</v>
      </c>
      <c r="C304" s="143"/>
      <c r="D304" s="8"/>
      <c r="E304" s="8"/>
      <c r="F304" s="529"/>
      <c r="G304" s="529"/>
      <c r="H304" s="529"/>
      <c r="I304" s="185"/>
    </row>
    <row r="305" spans="1:3" ht="19.5" customHeight="1">
      <c r="A305" s="14" t="s">
        <v>141</v>
      </c>
      <c r="B305" s="14"/>
      <c r="C305" s="14"/>
    </row>
    <row r="306" ht="19.5" customHeight="1"/>
    <row r="307" spans="1:9" ht="19.5" customHeight="1" thickBot="1">
      <c r="A307" s="4" t="s">
        <v>2</v>
      </c>
      <c r="C307" s="116"/>
      <c r="D307" s="36"/>
      <c r="E307" s="36"/>
      <c r="F307" s="24"/>
      <c r="G307" s="24"/>
      <c r="H307" s="24"/>
      <c r="I307" s="37"/>
    </row>
    <row r="308" spans="1:9" ht="24.75" customHeight="1" thickBot="1">
      <c r="A308" s="110" t="s">
        <v>0</v>
      </c>
      <c r="B308" s="111" t="s">
        <v>1</v>
      </c>
      <c r="C308" s="281" t="s">
        <v>17</v>
      </c>
      <c r="D308" s="306"/>
      <c r="E308" s="306"/>
      <c r="F308" s="198" t="s">
        <v>83</v>
      </c>
      <c r="G308" s="287"/>
      <c r="H308" s="287"/>
      <c r="I308" s="138" t="s">
        <v>84</v>
      </c>
    </row>
    <row r="309" spans="1:9" ht="24.75" customHeight="1" thickBot="1">
      <c r="A309" s="165">
        <v>636</v>
      </c>
      <c r="B309" s="176" t="s">
        <v>142</v>
      </c>
      <c r="C309" s="191">
        <v>0</v>
      </c>
      <c r="D309" s="36"/>
      <c r="E309" s="36"/>
      <c r="F309" s="399">
        <v>31652.5</v>
      </c>
      <c r="G309" s="211"/>
      <c r="H309" s="211"/>
      <c r="I309" s="499">
        <v>31652.5</v>
      </c>
    </row>
    <row r="310" spans="1:9" ht="24.75" customHeight="1" thickBot="1">
      <c r="A310" s="167"/>
      <c r="B310" s="168" t="s">
        <v>20</v>
      </c>
      <c r="C310" s="273">
        <f>SUM(C309:C309)</f>
        <v>0</v>
      </c>
      <c r="D310" s="306"/>
      <c r="E310" s="306"/>
      <c r="F310" s="378">
        <v>31652.5</v>
      </c>
      <c r="G310" s="379"/>
      <c r="H310" s="379"/>
      <c r="I310" s="500">
        <f>I309</f>
        <v>31652.5</v>
      </c>
    </row>
    <row r="311" ht="19.5" customHeight="1"/>
    <row r="312" spans="1:9" ht="19.5" customHeight="1" thickBot="1">
      <c r="A312" s="14" t="s">
        <v>3</v>
      </c>
      <c r="B312" s="130"/>
      <c r="C312" s="116"/>
      <c r="D312" s="22"/>
      <c r="E312" s="22"/>
      <c r="F312" s="55"/>
      <c r="G312" s="55"/>
      <c r="H312" s="55"/>
      <c r="I312" s="70"/>
    </row>
    <row r="313" spans="1:9" ht="24.75" customHeight="1" thickBot="1">
      <c r="A313" s="106" t="s">
        <v>0</v>
      </c>
      <c r="B313" s="140" t="s">
        <v>1</v>
      </c>
      <c r="C313" s="140" t="s">
        <v>21</v>
      </c>
      <c r="D313" s="313"/>
      <c r="E313" s="313"/>
      <c r="F313" s="198" t="s">
        <v>83</v>
      </c>
      <c r="G313" s="287"/>
      <c r="H313" s="287"/>
      <c r="I313" s="138" t="s">
        <v>84</v>
      </c>
    </row>
    <row r="314" spans="1:9" ht="24.75" customHeight="1" thickBot="1">
      <c r="A314" s="181">
        <v>422</v>
      </c>
      <c r="B314" s="311" t="s">
        <v>144</v>
      </c>
      <c r="C314" s="312">
        <v>0</v>
      </c>
      <c r="D314" s="22"/>
      <c r="E314" s="22"/>
      <c r="F314" s="266">
        <v>31652.5</v>
      </c>
      <c r="G314" s="266"/>
      <c r="H314" s="266"/>
      <c r="I314" s="501">
        <v>31652.5</v>
      </c>
    </row>
    <row r="315" spans="1:9" ht="24.75" customHeight="1" thickBot="1">
      <c r="A315" s="159"/>
      <c r="B315" s="174" t="s">
        <v>143</v>
      </c>
      <c r="C315" s="264">
        <f>SUM(C314:C314)</f>
        <v>0</v>
      </c>
      <c r="D315" s="313"/>
      <c r="E315" s="313"/>
      <c r="F315" s="378">
        <f>SUM(F314:F314)</f>
        <v>31652.5</v>
      </c>
      <c r="G315" s="379"/>
      <c r="H315" s="379"/>
      <c r="I315" s="500">
        <f>I314</f>
        <v>31652.5</v>
      </c>
    </row>
    <row r="316" spans="1:9" ht="19.5" customHeight="1">
      <c r="A316" s="132"/>
      <c r="B316" s="524"/>
      <c r="C316" s="143"/>
      <c r="D316" s="22"/>
      <c r="E316" s="22"/>
      <c r="F316" s="143"/>
      <c r="G316" s="143"/>
      <c r="H316" s="143"/>
      <c r="I316" s="144"/>
    </row>
    <row r="317" ht="19.5" customHeight="1" thickBot="1"/>
    <row r="318" spans="1:9" ht="19.5" customHeight="1" thickBot="1">
      <c r="A318" s="488"/>
      <c r="B318" s="491" t="s">
        <v>109</v>
      </c>
      <c r="C318" s="140" t="s">
        <v>21</v>
      </c>
      <c r="D318" s="286"/>
      <c r="E318" s="286"/>
      <c r="F318" s="485" t="s">
        <v>83</v>
      </c>
      <c r="G318" s="486"/>
      <c r="H318" s="486"/>
      <c r="I318" s="138" t="s">
        <v>84</v>
      </c>
    </row>
    <row r="319" spans="1:9" ht="19.5" customHeight="1" thickBot="1">
      <c r="A319" s="489"/>
      <c r="B319" s="492"/>
      <c r="C319" s="487">
        <f aca="true" t="shared" si="1" ref="C319:I319">SUM(C321,C330,C336,C349,C357,C361,)</f>
        <v>317820.97000000003</v>
      </c>
      <c r="D319" s="487">
        <f t="shared" si="1"/>
        <v>0</v>
      </c>
      <c r="E319" s="487">
        <f t="shared" si="1"/>
        <v>0</v>
      </c>
      <c r="F319" s="487">
        <f t="shared" si="1"/>
        <v>0</v>
      </c>
      <c r="G319" s="487">
        <f t="shared" si="1"/>
        <v>0</v>
      </c>
      <c r="H319" s="487">
        <f t="shared" si="1"/>
        <v>0</v>
      </c>
      <c r="I319" s="487">
        <f t="shared" si="1"/>
        <v>317820.97000000003</v>
      </c>
    </row>
    <row r="320" ht="19.5" customHeight="1" thickBot="1"/>
    <row r="321" spans="1:9" ht="24.75" customHeight="1" thickBot="1">
      <c r="A321" s="159">
        <v>922</v>
      </c>
      <c r="B321" s="160" t="s">
        <v>137</v>
      </c>
      <c r="C321" s="263">
        <v>236019.96</v>
      </c>
      <c r="D321" s="33"/>
      <c r="E321" s="33"/>
      <c r="F321" s="263">
        <f>SUM(F322:F326)</f>
        <v>200</v>
      </c>
      <c r="G321" s="263">
        <f>SUM(G323:G326)</f>
        <v>0</v>
      </c>
      <c r="H321" s="263">
        <f>SUM(H323:H326)</f>
        <v>0</v>
      </c>
      <c r="I321" s="188">
        <f>SUM(I322:I326)</f>
        <v>236219.96</v>
      </c>
    </row>
    <row r="322" spans="1:9" ht="24.75" customHeight="1">
      <c r="A322" s="554">
        <v>322</v>
      </c>
      <c r="B322" s="157" t="s">
        <v>14</v>
      </c>
      <c r="C322" s="556">
        <v>0</v>
      </c>
      <c r="D322" s="563"/>
      <c r="E322" s="563"/>
      <c r="F322" s="556">
        <v>4000</v>
      </c>
      <c r="G322" s="562"/>
      <c r="H322" s="562"/>
      <c r="I322" s="565">
        <v>4000</v>
      </c>
    </row>
    <row r="323" spans="1:9" ht="24.75" customHeight="1">
      <c r="A323" s="161">
        <v>323</v>
      </c>
      <c r="B323" s="154" t="s">
        <v>92</v>
      </c>
      <c r="C323" s="262">
        <v>162593.43</v>
      </c>
      <c r="D323" s="448"/>
      <c r="E323" s="448"/>
      <c r="F323" s="262">
        <v>-44573.47</v>
      </c>
      <c r="G323" s="448"/>
      <c r="H323" s="448"/>
      <c r="I323" s="250">
        <f>C323+F323</f>
        <v>118019.95999999999</v>
      </c>
    </row>
    <row r="324" spans="1:9" ht="24.75" customHeight="1">
      <c r="A324" s="163">
        <v>323</v>
      </c>
      <c r="B324" s="157" t="s">
        <v>89</v>
      </c>
      <c r="C324" s="267">
        <v>25000</v>
      </c>
      <c r="D324" s="442"/>
      <c r="E324" s="442"/>
      <c r="F324" s="267"/>
      <c r="G324" s="442"/>
      <c r="H324" s="442"/>
      <c r="I324" s="251">
        <v>25000</v>
      </c>
    </row>
    <row r="325" spans="1:9" ht="24.75" customHeight="1">
      <c r="A325" s="346">
        <v>329</v>
      </c>
      <c r="B325" s="157" t="s">
        <v>8</v>
      </c>
      <c r="C325" s="204">
        <v>0</v>
      </c>
      <c r="D325" s="564"/>
      <c r="E325" s="564"/>
      <c r="F325" s="204">
        <v>14000</v>
      </c>
      <c r="G325" s="564"/>
      <c r="H325" s="564"/>
      <c r="I325" s="183">
        <v>14000</v>
      </c>
    </row>
    <row r="326" spans="1:9" ht="24" customHeight="1" thickBot="1">
      <c r="A326" s="443">
        <v>422</v>
      </c>
      <c r="B326" s="444" t="s">
        <v>93</v>
      </c>
      <c r="C326" s="445">
        <v>48426.53</v>
      </c>
      <c r="D326" s="446"/>
      <c r="E326" s="446"/>
      <c r="F326" s="445">
        <v>26773.47</v>
      </c>
      <c r="G326" s="446"/>
      <c r="H326" s="446"/>
      <c r="I326" s="447">
        <v>75200</v>
      </c>
    </row>
    <row r="327" ht="19.5" customHeight="1"/>
    <row r="329" ht="13.5" thickBot="1"/>
    <row r="330" spans="1:9" ht="32.25" thickBot="1">
      <c r="A330" s="159">
        <v>922</v>
      </c>
      <c r="B330" s="468" t="s">
        <v>99</v>
      </c>
      <c r="C330" s="263">
        <f>SUM(C331:C332)</f>
        <v>4596.889999999999</v>
      </c>
      <c r="D330" s="402"/>
      <c r="E330" s="402"/>
      <c r="F330" s="405">
        <f>SUM(F331:F333)</f>
        <v>0</v>
      </c>
      <c r="G330" s="453">
        <f>SUM(G331:G332)</f>
        <v>0</v>
      </c>
      <c r="H330" s="453">
        <f>SUM(H331:H332)</f>
        <v>0</v>
      </c>
      <c r="I330" s="405">
        <f>SUM(I331:I333)</f>
        <v>4596.889999999999</v>
      </c>
    </row>
    <row r="331" spans="1:9" ht="19.5" customHeight="1">
      <c r="A331" s="153">
        <v>322</v>
      </c>
      <c r="B331" s="154" t="s">
        <v>90</v>
      </c>
      <c r="C331" s="262">
        <v>2796.89</v>
      </c>
      <c r="D331" s="449"/>
      <c r="E331" s="449"/>
      <c r="F331" s="332">
        <v>-2796.89</v>
      </c>
      <c r="G331" s="262"/>
      <c r="H331" s="455"/>
      <c r="I331" s="332">
        <f>C331+F331</f>
        <v>0</v>
      </c>
    </row>
    <row r="332" spans="1:9" ht="19.5" customHeight="1">
      <c r="A332" s="157">
        <v>322</v>
      </c>
      <c r="B332" s="157" t="s">
        <v>121</v>
      </c>
      <c r="C332" s="267">
        <v>1800</v>
      </c>
      <c r="D332" s="566"/>
      <c r="E332" s="566"/>
      <c r="F332" s="272"/>
      <c r="G332" s="267"/>
      <c r="H332" s="567"/>
      <c r="I332" s="272">
        <v>1800</v>
      </c>
    </row>
    <row r="333" spans="1:9" ht="19.5" customHeight="1">
      <c r="A333" s="157">
        <v>323</v>
      </c>
      <c r="B333" s="157" t="s">
        <v>145</v>
      </c>
      <c r="C333" s="267">
        <v>0</v>
      </c>
      <c r="D333" s="267"/>
      <c r="E333" s="267"/>
      <c r="F333" s="267">
        <v>2796.89</v>
      </c>
      <c r="G333" s="267"/>
      <c r="H333" s="267"/>
      <c r="I333" s="267">
        <f>F333</f>
        <v>2796.89</v>
      </c>
    </row>
    <row r="334" ht="19.5" customHeight="1">
      <c r="B334" s="493"/>
    </row>
    <row r="335" ht="19.5" customHeight="1" thickBot="1">
      <c r="B335" s="493"/>
    </row>
    <row r="336" spans="1:9" ht="34.5" customHeight="1" thickBot="1">
      <c r="A336" s="159">
        <v>922</v>
      </c>
      <c r="B336" s="469" t="s">
        <v>100</v>
      </c>
      <c r="C336" s="263">
        <f>SUM(C337:C343)</f>
        <v>25746.309999999998</v>
      </c>
      <c r="D336" s="263">
        <f aca="true" t="shared" si="2" ref="D336:I336">SUM(D337:D343)</f>
        <v>0</v>
      </c>
      <c r="E336" s="263">
        <f t="shared" si="2"/>
        <v>0</v>
      </c>
      <c r="F336" s="263">
        <f t="shared" si="2"/>
        <v>-200</v>
      </c>
      <c r="G336" s="263">
        <f t="shared" si="2"/>
        <v>0</v>
      </c>
      <c r="H336" s="263">
        <f t="shared" si="2"/>
        <v>0</v>
      </c>
      <c r="I336" s="263">
        <f t="shared" si="2"/>
        <v>25546.309999999998</v>
      </c>
    </row>
    <row r="337" spans="1:9" ht="24.75" customHeight="1">
      <c r="A337" s="153">
        <v>322</v>
      </c>
      <c r="B337" s="154" t="s">
        <v>91</v>
      </c>
      <c r="C337" s="262">
        <v>3335.55</v>
      </c>
      <c r="D337" s="381"/>
      <c r="E337" s="381"/>
      <c r="F337" s="381"/>
      <c r="G337" s="262"/>
      <c r="H337" s="262"/>
      <c r="I337" s="262">
        <v>3335.55</v>
      </c>
    </row>
    <row r="338" spans="1:9" ht="24.75" customHeight="1">
      <c r="A338" s="156">
        <v>323</v>
      </c>
      <c r="B338" s="157" t="s">
        <v>95</v>
      </c>
      <c r="C338" s="267">
        <v>15000</v>
      </c>
      <c r="D338" s="382"/>
      <c r="E338" s="382"/>
      <c r="F338" s="382"/>
      <c r="G338" s="267"/>
      <c r="H338" s="267"/>
      <c r="I338" s="267">
        <v>15000</v>
      </c>
    </row>
    <row r="339" spans="1:9" ht="24.75" customHeight="1">
      <c r="A339" s="156">
        <v>422</v>
      </c>
      <c r="B339" s="157" t="s">
        <v>94</v>
      </c>
      <c r="C339" s="267">
        <v>4629.82</v>
      </c>
      <c r="D339" s="382"/>
      <c r="E339" s="382"/>
      <c r="F339" s="382"/>
      <c r="G339" s="267"/>
      <c r="H339" s="267"/>
      <c r="I339" s="267">
        <v>4629.82</v>
      </c>
    </row>
    <row r="340" spans="1:9" ht="24.75" customHeight="1">
      <c r="A340" s="156">
        <v>324</v>
      </c>
      <c r="B340" s="157" t="s">
        <v>96</v>
      </c>
      <c r="C340" s="267">
        <v>1200</v>
      </c>
      <c r="D340" s="382"/>
      <c r="E340" s="382"/>
      <c r="F340" s="382">
        <v>-1200</v>
      </c>
      <c r="G340" s="267"/>
      <c r="H340" s="267"/>
      <c r="I340" s="267">
        <f>C340+F340</f>
        <v>0</v>
      </c>
    </row>
    <row r="341" spans="1:9" ht="24.75" customHeight="1">
      <c r="A341" s="156">
        <v>329</v>
      </c>
      <c r="B341" s="157" t="s">
        <v>101</v>
      </c>
      <c r="C341" s="267">
        <v>480.94</v>
      </c>
      <c r="D341" s="382"/>
      <c r="E341" s="382"/>
      <c r="F341" s="382">
        <v>-275</v>
      </c>
      <c r="G341" s="267"/>
      <c r="H341" s="267"/>
      <c r="I341" s="267">
        <f>C341+F341</f>
        <v>205.94</v>
      </c>
    </row>
    <row r="342" spans="1:9" ht="24.75" customHeight="1">
      <c r="A342" s="156">
        <v>422</v>
      </c>
      <c r="B342" s="157" t="s">
        <v>94</v>
      </c>
      <c r="C342" s="204">
        <v>0</v>
      </c>
      <c r="D342" s="415"/>
      <c r="E342" s="415"/>
      <c r="F342" s="204">
        <v>1275</v>
      </c>
      <c r="G342" s="204"/>
      <c r="H342" s="204"/>
      <c r="I342" s="204">
        <f>F342</f>
        <v>1275</v>
      </c>
    </row>
    <row r="343" spans="1:9" ht="24.75" customHeight="1" thickBot="1">
      <c r="A343" s="452">
        <v>424</v>
      </c>
      <c r="B343" s="444" t="s">
        <v>97</v>
      </c>
      <c r="C343" s="445">
        <v>1100</v>
      </c>
      <c r="D343" s="450"/>
      <c r="E343" s="450"/>
      <c r="F343" s="450"/>
      <c r="G343" s="445"/>
      <c r="H343" s="445"/>
      <c r="I343" s="445">
        <v>1100</v>
      </c>
    </row>
    <row r="344" ht="19.5" customHeight="1">
      <c r="B344" s="493"/>
    </row>
    <row r="345" ht="19.5" customHeight="1">
      <c r="B345" s="493"/>
    </row>
    <row r="346" ht="19.5" customHeight="1"/>
    <row r="347" ht="19.5" customHeight="1">
      <c r="B347" s="493" t="s">
        <v>151</v>
      </c>
    </row>
    <row r="348" ht="19.5" customHeight="1" thickBot="1">
      <c r="B348" s="493"/>
    </row>
    <row r="349" spans="1:9" ht="34.5" customHeight="1" thickBot="1">
      <c r="A349" s="159">
        <v>922</v>
      </c>
      <c r="B349" s="469" t="s">
        <v>102</v>
      </c>
      <c r="C349" s="263">
        <f>SUM(C350:C355)</f>
        <v>42092.15</v>
      </c>
      <c r="D349" s="470"/>
      <c r="E349" s="470"/>
      <c r="F349" s="402">
        <f>SUM(F350:F355)</f>
        <v>0</v>
      </c>
      <c r="G349" s="471"/>
      <c r="H349" s="471"/>
      <c r="I349" s="188">
        <f>SUM(I350:I355)</f>
        <v>42092.15</v>
      </c>
    </row>
    <row r="350" spans="1:9" ht="24.75" customHeight="1">
      <c r="A350" s="153">
        <v>321</v>
      </c>
      <c r="B350" s="154" t="s">
        <v>104</v>
      </c>
      <c r="C350" s="262">
        <v>1300</v>
      </c>
      <c r="D350" s="381"/>
      <c r="E350" s="381"/>
      <c r="F350" s="381">
        <v>-39</v>
      </c>
      <c r="G350" s="262"/>
      <c r="H350" s="262"/>
      <c r="I350" s="250">
        <f aca="true" t="shared" si="3" ref="I350:I355">C350+F350</f>
        <v>1261</v>
      </c>
    </row>
    <row r="351" spans="1:9" ht="24.75" customHeight="1">
      <c r="A351" s="156">
        <v>322</v>
      </c>
      <c r="B351" s="154" t="s">
        <v>103</v>
      </c>
      <c r="C351" s="267">
        <v>500</v>
      </c>
      <c r="D351" s="382"/>
      <c r="E351" s="382"/>
      <c r="F351" s="382">
        <v>1441</v>
      </c>
      <c r="G351" s="267"/>
      <c r="H351" s="267"/>
      <c r="I351" s="250">
        <f t="shared" si="3"/>
        <v>1941</v>
      </c>
    </row>
    <row r="352" spans="1:9" ht="24.75" customHeight="1">
      <c r="A352" s="156">
        <v>323</v>
      </c>
      <c r="B352" s="157" t="s">
        <v>105</v>
      </c>
      <c r="C352" s="267">
        <v>1000</v>
      </c>
      <c r="D352" s="382"/>
      <c r="E352" s="382"/>
      <c r="F352" s="382">
        <v>-383</v>
      </c>
      <c r="G352" s="267"/>
      <c r="H352" s="267"/>
      <c r="I352" s="250">
        <f t="shared" si="3"/>
        <v>617</v>
      </c>
    </row>
    <row r="353" spans="1:9" ht="24.75" customHeight="1">
      <c r="A353" s="156">
        <v>329</v>
      </c>
      <c r="B353" s="157" t="s">
        <v>106</v>
      </c>
      <c r="C353" s="267">
        <v>3714</v>
      </c>
      <c r="D353" s="382"/>
      <c r="E353" s="382"/>
      <c r="F353" s="382">
        <v>-1019</v>
      </c>
      <c r="G353" s="267"/>
      <c r="H353" s="267"/>
      <c r="I353" s="250">
        <f t="shared" si="3"/>
        <v>2695</v>
      </c>
    </row>
    <row r="354" spans="1:9" ht="24.75" customHeight="1">
      <c r="A354" s="156">
        <v>322</v>
      </c>
      <c r="B354" s="157" t="s">
        <v>108</v>
      </c>
      <c r="C354" s="267">
        <v>4500</v>
      </c>
      <c r="D354" s="382"/>
      <c r="E354" s="382"/>
      <c r="F354" s="382">
        <v>5720.96</v>
      </c>
      <c r="G354" s="267"/>
      <c r="H354" s="267"/>
      <c r="I354" s="250">
        <f t="shared" si="3"/>
        <v>10220.96</v>
      </c>
    </row>
    <row r="355" spans="1:9" ht="24.75" customHeight="1" thickBot="1">
      <c r="A355" s="452">
        <v>422</v>
      </c>
      <c r="B355" s="444" t="s">
        <v>107</v>
      </c>
      <c r="C355" s="445">
        <v>31078.15</v>
      </c>
      <c r="D355" s="450"/>
      <c r="E355" s="450"/>
      <c r="F355" s="450">
        <v>-5720.96</v>
      </c>
      <c r="G355" s="445"/>
      <c r="H355" s="445"/>
      <c r="I355" s="250">
        <f t="shared" si="3"/>
        <v>25357.190000000002</v>
      </c>
    </row>
    <row r="356" ht="24.75" customHeight="1" thickBot="1"/>
    <row r="357" spans="1:9" ht="24.75" customHeight="1" thickBot="1">
      <c r="A357" s="159">
        <v>922</v>
      </c>
      <c r="B357" s="469" t="s">
        <v>110</v>
      </c>
      <c r="C357" s="437">
        <v>2184.83</v>
      </c>
      <c r="D357" s="462"/>
      <c r="E357" s="462"/>
      <c r="F357" s="527">
        <f>F358</f>
        <v>0</v>
      </c>
      <c r="G357" s="437"/>
      <c r="H357" s="437"/>
      <c r="I357" s="438">
        <v>2184.83</v>
      </c>
    </row>
    <row r="358" spans="1:9" ht="24.75" customHeight="1" thickBot="1">
      <c r="A358" s="466">
        <v>422</v>
      </c>
      <c r="B358" s="520" t="s">
        <v>111</v>
      </c>
      <c r="C358" s="521">
        <v>2184.83</v>
      </c>
      <c r="D358" s="462"/>
      <c r="E358" s="462"/>
      <c r="F358" s="519"/>
      <c r="G358" s="521"/>
      <c r="H358" s="521"/>
      <c r="I358" s="522">
        <v>2184.83</v>
      </c>
    </row>
    <row r="359" spans="1:7" ht="19.5" customHeight="1">
      <c r="A359" s="1"/>
      <c r="B359" s="1"/>
      <c r="C359" s="2"/>
      <c r="D359" s="2"/>
      <c r="E359" s="2"/>
      <c r="F359" s="2"/>
      <c r="G359" s="1"/>
    </row>
    <row r="360" spans="1:7" ht="19.5" customHeight="1" thickBot="1">
      <c r="A360" s="1"/>
      <c r="B360" s="1"/>
      <c r="C360" s="2"/>
      <c r="D360" s="2"/>
      <c r="E360" s="2"/>
      <c r="F360" s="2"/>
      <c r="G360" s="1"/>
    </row>
    <row r="361" spans="1:9" ht="34.5" customHeight="1" thickBot="1">
      <c r="A361" s="159">
        <v>922</v>
      </c>
      <c r="B361" s="469" t="s">
        <v>156</v>
      </c>
      <c r="C361" s="263">
        <f>SUM(C362:C367)</f>
        <v>7180.83</v>
      </c>
      <c r="D361" s="402">
        <f aca="true" t="shared" si="4" ref="D361:I361">SUM(D362:D367)</f>
        <v>0</v>
      </c>
      <c r="E361" s="402">
        <f t="shared" si="4"/>
        <v>0</v>
      </c>
      <c r="F361" s="402">
        <f t="shared" si="4"/>
        <v>0</v>
      </c>
      <c r="G361" s="402">
        <f t="shared" si="4"/>
        <v>0</v>
      </c>
      <c r="H361" s="402">
        <f t="shared" si="4"/>
        <v>0</v>
      </c>
      <c r="I361" s="263">
        <f t="shared" si="4"/>
        <v>7180.83</v>
      </c>
    </row>
    <row r="362" spans="1:9" ht="24.75" customHeight="1">
      <c r="A362" s="161">
        <v>322</v>
      </c>
      <c r="B362" s="154" t="s">
        <v>112</v>
      </c>
      <c r="C362" s="424">
        <v>180.83</v>
      </c>
      <c r="D362" s="473"/>
      <c r="E362" s="473"/>
      <c r="F362" s="424"/>
      <c r="G362" s="424"/>
      <c r="H362" s="424"/>
      <c r="I362" s="424">
        <v>180.83</v>
      </c>
    </row>
    <row r="363" spans="1:9" ht="24.75" customHeight="1">
      <c r="A363" s="163">
        <v>323</v>
      </c>
      <c r="B363" s="157" t="s">
        <v>113</v>
      </c>
      <c r="C363" s="270">
        <v>3280</v>
      </c>
      <c r="D363" s="474"/>
      <c r="E363" s="474"/>
      <c r="F363" s="270"/>
      <c r="G363" s="270"/>
      <c r="H363" s="270"/>
      <c r="I363" s="270">
        <v>3280</v>
      </c>
    </row>
    <row r="364" spans="1:9" ht="24.75" customHeight="1">
      <c r="A364" s="163">
        <v>324</v>
      </c>
      <c r="B364" s="157" t="s">
        <v>114</v>
      </c>
      <c r="C364" s="270">
        <v>220</v>
      </c>
      <c r="D364" s="474"/>
      <c r="E364" s="474"/>
      <c r="F364" s="270"/>
      <c r="G364" s="270"/>
      <c r="H364" s="270"/>
      <c r="I364" s="270">
        <v>220</v>
      </c>
    </row>
    <row r="365" spans="1:9" ht="24.75" customHeight="1">
      <c r="A365" s="163">
        <v>329</v>
      </c>
      <c r="B365" s="157" t="s">
        <v>115</v>
      </c>
      <c r="C365" s="270">
        <v>500</v>
      </c>
      <c r="D365" s="474"/>
      <c r="E365" s="474"/>
      <c r="F365" s="270"/>
      <c r="G365" s="270"/>
      <c r="H365" s="270"/>
      <c r="I365" s="270">
        <v>500</v>
      </c>
    </row>
    <row r="366" spans="1:9" ht="24.75" customHeight="1">
      <c r="A366" s="163">
        <v>323</v>
      </c>
      <c r="B366" s="157" t="s">
        <v>116</v>
      </c>
      <c r="C366" s="270">
        <v>2500</v>
      </c>
      <c r="D366" s="475"/>
      <c r="E366" s="475"/>
      <c r="F366" s="270"/>
      <c r="G366" s="270"/>
      <c r="H366" s="270"/>
      <c r="I366" s="270">
        <v>2500</v>
      </c>
    </row>
    <row r="367" spans="1:9" ht="24.75" customHeight="1" thickBot="1">
      <c r="A367" s="443">
        <v>329</v>
      </c>
      <c r="B367" s="444" t="s">
        <v>117</v>
      </c>
      <c r="C367" s="477">
        <v>500</v>
      </c>
      <c r="D367" s="476"/>
      <c r="E367" s="476"/>
      <c r="F367" s="477"/>
      <c r="G367" s="477"/>
      <c r="H367" s="477"/>
      <c r="I367" s="477">
        <v>500</v>
      </c>
    </row>
    <row r="370" ht="13.5" thickBot="1"/>
    <row r="371" spans="1:9" ht="24.75" customHeight="1" thickBot="1">
      <c r="A371" s="523"/>
      <c r="B371" s="160" t="s">
        <v>128</v>
      </c>
      <c r="C371" s="512">
        <f aca="true" t="shared" si="5" ref="C371:H371">SUM(C9,C27,C43,C55,C67,C82,C100,C115,C131,C146,C163,C187,C202,C226,C240,C256,C269,C282,C297,C310,)</f>
        <v>6556940.57</v>
      </c>
      <c r="D371" s="512">
        <f t="shared" si="5"/>
        <v>0</v>
      </c>
      <c r="E371" s="512">
        <f t="shared" si="5"/>
        <v>0</v>
      </c>
      <c r="F371" s="512">
        <f t="shared" si="5"/>
        <v>306018.04999999993</v>
      </c>
      <c r="G371" s="512">
        <f t="shared" si="5"/>
        <v>0</v>
      </c>
      <c r="H371" s="512">
        <f t="shared" si="5"/>
        <v>0</v>
      </c>
      <c r="I371" s="512">
        <f>SUM(I9,I27,I43,I55,I67,I82,I100,I115,I131,I146,I163,I187,I202,I226,I240,I256,I269,I282,I297,I310,)</f>
        <v>6878458.620000001</v>
      </c>
    </row>
    <row r="372" spans="1:9" ht="24.75" customHeight="1" thickBot="1">
      <c r="A372" s="523"/>
      <c r="B372" s="160" t="s">
        <v>154</v>
      </c>
      <c r="C372" s="512">
        <v>317820.97</v>
      </c>
      <c r="D372" s="512">
        <v>317820.97</v>
      </c>
      <c r="E372" s="512">
        <v>317820.97</v>
      </c>
      <c r="F372" s="512"/>
      <c r="G372" s="512">
        <v>317820.97</v>
      </c>
      <c r="H372" s="512">
        <v>317820.97</v>
      </c>
      <c r="I372" s="188">
        <v>317820.97</v>
      </c>
    </row>
    <row r="373" spans="1:9" ht="24.75" customHeight="1" thickBot="1">
      <c r="A373" s="572"/>
      <c r="B373" s="160" t="s">
        <v>131</v>
      </c>
      <c r="C373" s="263">
        <f aca="true" t="shared" si="6" ref="C373:I373">SUM(C18,C37,C48,C60,C75,C90,C108,C123,C136,C155,C172,C195,C211,C232,C249,C261,C275,C291,C302,C315)</f>
        <v>6556940.57</v>
      </c>
      <c r="D373" s="263">
        <f t="shared" si="6"/>
        <v>0</v>
      </c>
      <c r="E373" s="263">
        <f t="shared" si="6"/>
        <v>0</v>
      </c>
      <c r="F373" s="263">
        <f t="shared" si="6"/>
        <v>321518.04999999993</v>
      </c>
      <c r="G373" s="263">
        <f t="shared" si="6"/>
        <v>0</v>
      </c>
      <c r="H373" s="263">
        <f t="shared" si="6"/>
        <v>0</v>
      </c>
      <c r="I373" s="263">
        <f t="shared" si="6"/>
        <v>6878458.620000001</v>
      </c>
    </row>
    <row r="374" spans="1:9" ht="24.75" customHeight="1" thickBot="1">
      <c r="A374" s="571"/>
      <c r="B374" s="160" t="s">
        <v>154</v>
      </c>
      <c r="C374" s="573">
        <v>317820.97</v>
      </c>
      <c r="D374" s="573">
        <v>317820.97</v>
      </c>
      <c r="E374" s="573">
        <v>317820.97</v>
      </c>
      <c r="F374" s="573"/>
      <c r="G374" s="573">
        <v>317820.97</v>
      </c>
      <c r="H374" s="573">
        <v>317820.97</v>
      </c>
      <c r="I374" s="490">
        <v>317820.97</v>
      </c>
    </row>
    <row r="375" spans="1:7" ht="12.75">
      <c r="A375" s="1"/>
      <c r="B375" s="1"/>
      <c r="C375" s="2" t="s">
        <v>155</v>
      </c>
      <c r="D375" s="2"/>
      <c r="E375" s="2"/>
      <c r="F375" s="2"/>
      <c r="G375" s="1"/>
    </row>
    <row r="376" spans="1:7" ht="12.75">
      <c r="A376" s="1"/>
      <c r="B376" s="1"/>
      <c r="C376" s="2"/>
      <c r="D376" s="2"/>
      <c r="E376" s="2"/>
      <c r="F376" s="2"/>
      <c r="G376" s="1"/>
    </row>
    <row r="377" spans="1:7" ht="12.75">
      <c r="A377" s="1"/>
      <c r="B377" s="1"/>
      <c r="C377" s="2"/>
      <c r="D377" s="2"/>
      <c r="E377" s="2"/>
      <c r="F377" s="2"/>
      <c r="G377" s="1"/>
    </row>
    <row r="378" spans="1:7" ht="12.75">
      <c r="A378" s="1"/>
      <c r="B378" s="1"/>
      <c r="C378" s="2"/>
      <c r="D378" s="2"/>
      <c r="E378" s="2"/>
      <c r="F378" s="2"/>
      <c r="G378" s="1"/>
    </row>
    <row r="379" spans="1:9" ht="12.75">
      <c r="A379" s="1"/>
      <c r="B379" s="1"/>
      <c r="C379" s="575" t="s">
        <v>161</v>
      </c>
      <c r="D379" s="575"/>
      <c r="E379" s="575"/>
      <c r="F379" s="575" t="s">
        <v>162</v>
      </c>
      <c r="G379" s="576"/>
      <c r="H379" s="14"/>
      <c r="I379" s="577">
        <v>1215458.62</v>
      </c>
    </row>
    <row r="380" spans="1:9" ht="12.75">
      <c r="A380" s="1"/>
      <c r="B380" s="1"/>
      <c r="C380" s="14"/>
      <c r="D380" s="578"/>
      <c r="E380" s="578"/>
      <c r="F380" s="579" t="s">
        <v>160</v>
      </c>
      <c r="G380" s="576"/>
      <c r="H380" s="14"/>
      <c r="I380" s="577">
        <v>1215458.62</v>
      </c>
    </row>
    <row r="381" spans="1:9" ht="12.75">
      <c r="A381" s="1"/>
      <c r="B381" s="1"/>
      <c r="C381" s="578"/>
      <c r="D381" s="578"/>
      <c r="E381" s="578"/>
      <c r="F381" s="578" t="s">
        <v>163</v>
      </c>
      <c r="G381" s="576"/>
      <c r="H381" s="14"/>
      <c r="I381" s="577">
        <v>317820.97</v>
      </c>
    </row>
    <row r="382" spans="1:9" ht="12.75">
      <c r="A382" s="1"/>
      <c r="B382" s="1"/>
      <c r="C382" s="578" t="s">
        <v>164</v>
      </c>
      <c r="D382" s="578"/>
      <c r="E382" s="578"/>
      <c r="F382" s="578"/>
      <c r="G382" s="576"/>
      <c r="H382" s="14"/>
      <c r="I382" s="577">
        <v>1533279.59</v>
      </c>
    </row>
    <row r="383" spans="1:9" ht="12.75">
      <c r="A383" s="1"/>
      <c r="B383" s="1"/>
      <c r="C383" s="578" t="s">
        <v>165</v>
      </c>
      <c r="D383" s="578"/>
      <c r="E383" s="578"/>
      <c r="F383" s="578"/>
      <c r="G383" s="576"/>
      <c r="H383" s="14"/>
      <c r="I383" s="577">
        <v>6878458.62</v>
      </c>
    </row>
    <row r="384" spans="1:7" ht="12.75">
      <c r="A384" s="1"/>
      <c r="B384" s="1"/>
      <c r="C384" s="2"/>
      <c r="D384" s="2"/>
      <c r="E384" s="2"/>
      <c r="F384" s="2"/>
      <c r="G384" s="1"/>
    </row>
    <row r="385" spans="1:7" ht="12.75">
      <c r="A385" s="1"/>
      <c r="B385" s="1"/>
      <c r="C385" s="2"/>
      <c r="D385" s="2"/>
      <c r="E385" s="2"/>
      <c r="F385" s="2"/>
      <c r="G385" s="1"/>
    </row>
    <row r="386" spans="1:7" ht="15">
      <c r="A386" s="439" t="s">
        <v>157</v>
      </c>
      <c r="B386" s="206"/>
      <c r="C386" s="128" t="s">
        <v>122</v>
      </c>
      <c r="D386" s="2"/>
      <c r="E386" s="2"/>
      <c r="F386" s="2"/>
      <c r="G386" s="1"/>
    </row>
    <row r="387" spans="1:7" ht="12.75">
      <c r="A387" s="439" t="s">
        <v>158</v>
      </c>
      <c r="C387" s="2"/>
      <c r="D387" s="2"/>
      <c r="E387" s="2"/>
      <c r="F387" s="2"/>
      <c r="G387" s="1"/>
    </row>
    <row r="388" spans="1:7" ht="12.75">
      <c r="A388" s="439" t="s">
        <v>159</v>
      </c>
      <c r="D388" s="2"/>
      <c r="E388" s="2"/>
      <c r="F388" s="2"/>
      <c r="G388" s="1"/>
    </row>
    <row r="389" spans="1:7" ht="15">
      <c r="A389" s="1"/>
      <c r="B389" s="1"/>
      <c r="C389" s="495" t="s">
        <v>123</v>
      </c>
      <c r="D389" s="2"/>
      <c r="E389" s="2"/>
      <c r="F389" s="2"/>
      <c r="G389" s="1"/>
    </row>
    <row r="390" spans="1:7" ht="12.75">
      <c r="A390" s="1"/>
      <c r="B390" s="1"/>
      <c r="C390" s="2"/>
      <c r="D390" s="2"/>
      <c r="E390" s="2"/>
      <c r="F390" s="2"/>
      <c r="G390" s="1"/>
    </row>
    <row r="391" spans="1:7" ht="12.75">
      <c r="A391" s="1"/>
      <c r="B391" s="1"/>
      <c r="D391" s="2"/>
      <c r="E391" s="2"/>
      <c r="F391" s="2"/>
      <c r="G391" s="1"/>
    </row>
    <row r="392" spans="1:7" ht="12.75">
      <c r="A392" s="1"/>
      <c r="B392" s="1"/>
      <c r="C392" s="2"/>
      <c r="D392" s="2"/>
      <c r="E392" s="2"/>
      <c r="F392" s="2"/>
      <c r="G392" s="1"/>
    </row>
    <row r="393" spans="1:7" ht="12.75">
      <c r="A393" s="1"/>
      <c r="B393" s="1"/>
      <c r="C393" s="2"/>
      <c r="D393" s="2"/>
      <c r="E393" s="2"/>
      <c r="F393" s="2"/>
      <c r="G393" s="1"/>
    </row>
    <row r="394" spans="1:7" ht="12.75">
      <c r="A394" s="1"/>
      <c r="B394" s="1"/>
      <c r="C394" s="2"/>
      <c r="D394" s="2"/>
      <c r="E394" s="2"/>
      <c r="F394" s="2"/>
      <c r="G394" s="1"/>
    </row>
    <row r="395" spans="1:7" ht="12.75">
      <c r="A395" s="1"/>
      <c r="B395" s="1"/>
      <c r="C395" s="2"/>
      <c r="D395" s="2"/>
      <c r="E395" s="2"/>
      <c r="F395" s="2"/>
      <c r="G395" s="1"/>
    </row>
    <row r="396" spans="1:7" ht="12.75">
      <c r="A396" s="1"/>
      <c r="B396" s="1"/>
      <c r="C396" s="2"/>
      <c r="D396" s="2"/>
      <c r="E396" s="2"/>
      <c r="F396" s="2"/>
      <c r="G396" s="1"/>
    </row>
    <row r="397" spans="4:7" ht="12.75">
      <c r="D397" s="2"/>
      <c r="E397" s="2"/>
      <c r="F397" s="2"/>
      <c r="G397" s="1"/>
    </row>
    <row r="398" spans="4:7" ht="12.75">
      <c r="D398" s="2"/>
      <c r="E398" s="2"/>
      <c r="F398" s="2"/>
      <c r="G398" s="1"/>
    </row>
    <row r="399" spans="4:7" ht="12.75">
      <c r="D399" s="2"/>
      <c r="E399" s="2"/>
      <c r="F399" s="2"/>
      <c r="G399" s="1"/>
    </row>
    <row r="400" spans="4:7" ht="12.75">
      <c r="D400" s="2"/>
      <c r="E400" s="2"/>
      <c r="F400" s="2"/>
      <c r="G400" s="1"/>
    </row>
    <row r="401" spans="1:7" ht="12.75">
      <c r="A401" s="1"/>
      <c r="B401" s="1"/>
      <c r="C401" s="2"/>
      <c r="D401" s="2"/>
      <c r="E401" s="2"/>
      <c r="F401" s="2"/>
      <c r="G401" s="1"/>
    </row>
    <row r="402" spans="1:7" ht="12.75">
      <c r="A402" s="1"/>
      <c r="B402" s="1"/>
      <c r="C402" s="2"/>
      <c r="D402" s="2"/>
      <c r="E402" s="2"/>
      <c r="F402" s="2"/>
      <c r="G402" s="1"/>
    </row>
    <row r="403" spans="1:7" ht="12.75">
      <c r="A403" s="1"/>
      <c r="B403" s="1"/>
      <c r="C403" s="2"/>
      <c r="D403" s="2"/>
      <c r="E403" s="2"/>
      <c r="F403" s="2"/>
      <c r="G403" s="1"/>
    </row>
    <row r="404" spans="1:7" ht="12.75">
      <c r="A404" s="1"/>
      <c r="B404" s="1"/>
      <c r="C404" s="2"/>
      <c r="D404" s="2"/>
      <c r="E404" s="2"/>
      <c r="F404" s="2"/>
      <c r="G404" s="1"/>
    </row>
    <row r="405" spans="1:7" ht="12.75">
      <c r="A405" s="1"/>
      <c r="B405" s="1"/>
      <c r="C405" s="2"/>
      <c r="D405" s="2"/>
      <c r="E405" s="2"/>
      <c r="F405" s="2"/>
      <c r="G405" s="1"/>
    </row>
    <row r="406" spans="1:7" ht="12.75">
      <c r="A406" s="1"/>
      <c r="B406" s="1"/>
      <c r="C406" s="2"/>
      <c r="D406" s="2"/>
      <c r="E406" s="2"/>
      <c r="F406" s="2"/>
      <c r="G406" s="1"/>
    </row>
    <row r="407" spans="1:7" ht="12.75">
      <c r="A407" s="1"/>
      <c r="B407" s="1"/>
      <c r="C407" s="2"/>
      <c r="D407" s="2"/>
      <c r="E407" s="2"/>
      <c r="F407" s="2"/>
      <c r="G407" s="1"/>
    </row>
    <row r="408" spans="1:7" ht="12.75">
      <c r="A408" s="1"/>
      <c r="B408" s="1"/>
      <c r="C408" s="1"/>
      <c r="D408" s="2"/>
      <c r="E408" s="2"/>
      <c r="F408" s="2"/>
      <c r="G408" s="1"/>
    </row>
    <row r="409" spans="1:7" ht="12.75">
      <c r="A409" s="1"/>
      <c r="B409" s="1"/>
      <c r="C409" s="1"/>
      <c r="D409" s="2"/>
      <c r="E409" s="2"/>
      <c r="F409" s="2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O.Š. Supetar</dc:creator>
  <cp:keywords/>
  <dc:description/>
  <cp:lastModifiedBy>Sandra</cp:lastModifiedBy>
  <cp:lastPrinted>2017-12-21T11:50:51Z</cp:lastPrinted>
  <dcterms:created xsi:type="dcterms:W3CDTF">2003-03-17T08:31:48Z</dcterms:created>
  <dcterms:modified xsi:type="dcterms:W3CDTF">2018-02-05T23:09:15Z</dcterms:modified>
  <cp:category/>
  <cp:version/>
  <cp:contentType/>
  <cp:contentStatus/>
</cp:coreProperties>
</file>